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6945"/>
  </bookViews>
  <sheets>
    <sheet name="ΙΣΟΛ" sheetId="5" r:id="rId1"/>
    <sheet name="ΓΕ" sheetId="4" r:id="rId2"/>
  </sheets>
  <externalReferences>
    <externalReference r:id="rId3"/>
    <externalReference r:id="rId4"/>
    <externalReference r:id="rId5"/>
  </externalReferences>
  <definedNames>
    <definedName name="__1FLOW" localSheetId="1">#REF!</definedName>
    <definedName name="__1FLOW" localSheetId="0">#REF!</definedName>
    <definedName name="__1FLOW">#REF!</definedName>
    <definedName name="_1FLOW" localSheetId="1">#REF!</definedName>
    <definedName name="_1FLOW" localSheetId="0">#REF!</definedName>
    <definedName name="_1FLOW">#REF!</definedName>
    <definedName name="_2FLOW" localSheetId="1">#REF!</definedName>
    <definedName name="_2FLOW" localSheetId="0">#REF!</definedName>
    <definedName name="_2FLOW">#REF!</definedName>
    <definedName name="_xlnm.Database" localSheetId="0">[1]UFO!$B$1:$I$27208</definedName>
    <definedName name="_xlnm.Database">[1]UFO!$B$1:$I$27208</definedName>
    <definedName name="EBS" localSheetId="1">#REF!</definedName>
    <definedName name="EBS" localSheetId="0">#REF!</definedName>
    <definedName name="EBS">#REF!</definedName>
    <definedName name="EBS_CreditBalance" localSheetId="1">#REF!</definedName>
    <definedName name="EBS_CreditBalance" localSheetId="0">#REF!</definedName>
    <definedName name="EBS_CreditBalance">#REF!</definedName>
    <definedName name="EBS_CreditBalance_EK" localSheetId="1">#REF!</definedName>
    <definedName name="EBS_CreditBalance_EK" localSheetId="0">#REF!</definedName>
    <definedName name="EBS_CreditBalance_EK">#REF!</definedName>
    <definedName name="EBS_DATA" localSheetId="1">#REF!</definedName>
    <definedName name="EBS_DATA" localSheetId="0">#REF!</definedName>
    <definedName name="EBS_DATA">#REF!</definedName>
    <definedName name="EBS_DebitBalance" localSheetId="1">#REF!</definedName>
    <definedName name="EBS_DebitBalance" localSheetId="0">#REF!</definedName>
    <definedName name="EBS_DebitBalance">#REF!</definedName>
    <definedName name="EBS_DebitBalance_EK" localSheetId="1">#REF!</definedName>
    <definedName name="EBS_DebitBalance_EK" localSheetId="0">#REF!</definedName>
    <definedName name="EBS_DebitBalance_EK">#REF!</definedName>
    <definedName name="EBS_EKESFITradeAccountPeriodics_Credit" localSheetId="1">#REF!</definedName>
    <definedName name="EBS_EKESFITradeAccountPeriodics_Credit" localSheetId="0">#REF!</definedName>
    <definedName name="EBS_EKESFITradeAccountPeriodics_Credit">#REF!</definedName>
    <definedName name="EBS_EKESFITradeAccountPeriodics_Debit" localSheetId="1">#REF!</definedName>
    <definedName name="EBS_EKESFITradeAccountPeriodics_Debit" localSheetId="0">#REF!</definedName>
    <definedName name="EBS_EKESFITradeAccountPeriodics_Debit">#REF!</definedName>
    <definedName name="EBS_ESFIT" localSheetId="1">#REF!</definedName>
    <definedName name="EBS_ESFIT" localSheetId="0">#REF!</definedName>
    <definedName name="EBS_ESFIT">#REF!</definedName>
    <definedName name="EBS_ESFITradeAccount_Code" localSheetId="1">#REF!</definedName>
    <definedName name="EBS_ESFITradeAccount_Code" localSheetId="0">#REF!</definedName>
    <definedName name="EBS_ESFITradeAccount_Code">#REF!</definedName>
    <definedName name="EBS_ESFITradeAccount_GID" localSheetId="1">#REF!</definedName>
    <definedName name="EBS_ESFITradeAccount_GID" localSheetId="0">#REF!</definedName>
    <definedName name="EBS_ESFITradeAccount_GID">#REF!</definedName>
    <definedName name="EBS_ESFITradeAccount_Name" localSheetId="1">#REF!</definedName>
    <definedName name="EBS_ESFITradeAccount_Name" localSheetId="0">#REF!</definedName>
    <definedName name="EBS_ESFITradeAccount_Name">#REF!</definedName>
    <definedName name="EBS_ESFITradeAccountPeriodics_Credit" localSheetId="1">#REF!</definedName>
    <definedName name="EBS_ESFITradeAccountPeriodics_Credit" localSheetId="0">#REF!</definedName>
    <definedName name="EBS_ESFITradeAccountPeriodics_Credit">#REF!</definedName>
    <definedName name="EBS_ESFITradeAccountPeriodics_Debit" localSheetId="1">#REF!</definedName>
    <definedName name="EBS_ESFITradeAccountPeriodics_Debit" localSheetId="0">#REF!</definedName>
    <definedName name="EBS_ESFITradeAccountPeriodics_Debit">#REF!</definedName>
    <definedName name="EBS_ESGLAccount_Code" localSheetId="1">#REF!</definedName>
    <definedName name="EBS_ESGLAccount_Code" localSheetId="0">#REF!</definedName>
    <definedName name="EBS_ESGLAccount_Code">#REF!</definedName>
    <definedName name="EBS_ESGLAccount_Name" localSheetId="1">#REF!</definedName>
    <definedName name="EBS_ESGLAccount_Name" localSheetId="0">#REF!</definedName>
    <definedName name="EBS_ESGLAccount_Name">#REF!</definedName>
    <definedName name="EBS_ESGLJournal_Code" localSheetId="1">#REF!</definedName>
    <definedName name="EBS_ESGLJournal_Code" localSheetId="0">#REF!</definedName>
    <definedName name="EBS_ESGLJournal_Code">#REF!</definedName>
    <definedName name="EBS_ESGLLedgerEntry_Credit" localSheetId="1">#REF!</definedName>
    <definedName name="EBS_ESGLLedgerEntry_Credit" localSheetId="0">#REF!</definedName>
    <definedName name="EBS_ESGLLedgerEntry_Credit">#REF!</definedName>
    <definedName name="EBS_ESGLLedgerEntry_Debit" localSheetId="1">#REF!</definedName>
    <definedName name="EBS_ESGLLedgerEntry_Debit" localSheetId="0">#REF!</definedName>
    <definedName name="EBS_ESGLLedgerEntry_Debit">#REF!</definedName>
    <definedName name="EBS_ESGLLedgerEntry_DocumentCode" localSheetId="1">#REF!</definedName>
    <definedName name="EBS_ESGLLedgerEntry_DocumentCode" localSheetId="0">#REF!</definedName>
    <definedName name="EBS_ESGLLedgerEntry_DocumentCode">#REF!</definedName>
    <definedName name="EBS_ESGLLedgerEntry_JournalEntryID" localSheetId="1">#REF!</definedName>
    <definedName name="EBS_ESGLLedgerEntry_JournalEntryID" localSheetId="0">#REF!</definedName>
    <definedName name="EBS_ESGLLedgerEntry_JournalEntryID">#REF!</definedName>
    <definedName name="EBS_ESGLLedgerEntry_LongComment" localSheetId="1">#REF!</definedName>
    <definedName name="EBS_ESGLLedgerEntry_LongComment" localSheetId="0">#REF!</definedName>
    <definedName name="EBS_ESGLLedgerEntry_LongComment">#REF!</definedName>
    <definedName name="EBS_ESGLLedgerEntry_ReferenceDocumentCode" localSheetId="1">#REF!</definedName>
    <definedName name="EBS_ESGLLedgerEntry_ReferenceDocumentCode" localSheetId="0">#REF!</definedName>
    <definedName name="EBS_ESGLLedgerEntry_ReferenceDocumentCode">#REF!</definedName>
    <definedName name="EBS_ESGLLedgerEntry_ReferenceDocumentDate" localSheetId="1">#REF!</definedName>
    <definedName name="EBS_ESGLLedgerEntry_ReferenceDocumentDate" localSheetId="0">#REF!</definedName>
    <definedName name="EBS_ESGLLedgerEntry_ReferenceDocumentDate">#REF!</definedName>
    <definedName name="EBS_ESGLLedgerEntry_RegistrationDate" localSheetId="1">#REF!</definedName>
    <definedName name="EBS_ESGLLedgerEntry_RegistrationDate" localSheetId="0">#REF!</definedName>
    <definedName name="EBS_ESGLLedgerEntry_RegistrationDate">#REF!</definedName>
    <definedName name="EBS_NPRTESFITradeAccountPeriodics_Credit" localSheetId="1">#REF!</definedName>
    <definedName name="EBS_NPRTESFITradeAccountPeriodics_Credit" localSheetId="0">#REF!</definedName>
    <definedName name="EBS_NPRTESFITradeAccountPeriodics_Credit">#REF!</definedName>
    <definedName name="EBS_NPRTESFITradeAccountPeriodics_Debit" localSheetId="1">#REF!</definedName>
    <definedName name="EBS_NPRTESFITradeAccountPeriodics_Debit" localSheetId="0">#REF!</definedName>
    <definedName name="EBS_NPRTESFITradeAccountPeriodics_Debit">#REF!</definedName>
    <definedName name="FLOW0" localSheetId="1">#REF!</definedName>
    <definedName name="FLOW0" localSheetId="0">#REF!</definedName>
    <definedName name="FLOW0">#REF!</definedName>
    <definedName name="IS_1" localSheetId="1">#REF!</definedName>
    <definedName name="IS_1" localSheetId="0">#REF!</definedName>
    <definedName name="IS_1">#REF!</definedName>
    <definedName name="ISOLOG" localSheetId="1">#REF!</definedName>
    <definedName name="ISOLOG" localSheetId="0">#REF!</definedName>
    <definedName name="ISOLOG">#REF!</definedName>
    <definedName name="Macro1">[2]!Macro1</definedName>
    <definedName name="ΙΣΟΛΟΓΙΣΜΟΣ" localSheetId="1">#REF!</definedName>
    <definedName name="ΙΣΟΛΟΓΙΣΜΟΣ" localSheetId="0">#REF!</definedName>
    <definedName name="ΙΣΟΛΟΓΙΣΜΟΣ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/>
  <c r="L9"/>
  <c r="F13"/>
  <c r="L13"/>
  <c r="F14"/>
  <c r="L14"/>
  <c r="F15"/>
  <c r="L15"/>
  <c r="F16"/>
  <c r="L16"/>
  <c r="O16"/>
  <c r="Q16"/>
  <c r="F17"/>
  <c r="L17"/>
  <c r="F18"/>
  <c r="L18"/>
  <c r="F19"/>
  <c r="L19"/>
  <c r="F20"/>
  <c r="L20"/>
  <c r="O21"/>
  <c r="O23" s="1"/>
  <c r="Q21"/>
  <c r="Q23" s="1"/>
  <c r="F22"/>
  <c r="L22"/>
  <c r="F23"/>
  <c r="L23"/>
  <c r="F24"/>
  <c r="L24"/>
  <c r="F25"/>
  <c r="L25"/>
  <c r="B26"/>
  <c r="D26"/>
  <c r="H26"/>
  <c r="J26"/>
  <c r="F30"/>
  <c r="F33" s="1"/>
  <c r="L30"/>
  <c r="L33" s="1"/>
  <c r="O30"/>
  <c r="Q30"/>
  <c r="O39"/>
  <c r="O40" s="1"/>
  <c r="Q39"/>
  <c r="Q40" s="1"/>
  <c r="F42"/>
  <c r="L42"/>
  <c r="F46"/>
  <c r="L46"/>
  <c r="F47"/>
  <c r="L47"/>
  <c r="O50"/>
  <c r="Q50"/>
  <c r="F52"/>
  <c r="L52"/>
  <c r="F67"/>
  <c r="L67"/>
  <c r="O67"/>
  <c r="O70" s="1"/>
  <c r="Q67"/>
  <c r="Q70" s="1"/>
  <c r="F69"/>
  <c r="F71" s="1"/>
  <c r="L69"/>
  <c r="L71" s="1"/>
  <c r="F73"/>
  <c r="L73"/>
  <c r="F79"/>
  <c r="L79"/>
  <c r="F84"/>
  <c r="L84"/>
  <c r="F88"/>
  <c r="L88"/>
  <c r="F93"/>
  <c r="L93"/>
  <c r="L26" l="1"/>
  <c r="L74"/>
  <c r="L80" s="1"/>
  <c r="L89" s="1"/>
  <c r="L94" s="1"/>
  <c r="F74"/>
  <c r="F80" s="1"/>
  <c r="F89" s="1"/>
  <c r="F94" s="1"/>
  <c r="F26"/>
  <c r="L35"/>
  <c r="L54" s="1"/>
  <c r="Q53"/>
  <c r="F35"/>
  <c r="F54" s="1"/>
  <c r="O53"/>
  <c r="C51" i="4"/>
  <c r="C50"/>
  <c r="C47"/>
  <c r="C46"/>
  <c r="C45"/>
  <c r="C44"/>
  <c r="C43"/>
  <c r="C42"/>
  <c r="C41"/>
  <c r="C40"/>
  <c r="C39"/>
  <c r="C35"/>
  <c r="C34"/>
  <c r="C33"/>
  <c r="C32"/>
  <c r="C31"/>
  <c r="C30"/>
  <c r="C29"/>
  <c r="C28"/>
  <c r="C24"/>
  <c r="C23"/>
  <c r="C22"/>
  <c r="C21"/>
  <c r="C20"/>
  <c r="C19"/>
  <c r="C18"/>
  <c r="C17"/>
  <c r="I16"/>
  <c r="I15"/>
  <c r="I14"/>
  <c r="C14"/>
  <c r="I13"/>
  <c r="C13"/>
  <c r="C12"/>
  <c r="C11"/>
  <c r="I10"/>
  <c r="C10"/>
  <c r="I9"/>
  <c r="C9"/>
  <c r="I8"/>
  <c r="C8"/>
  <c r="I7"/>
  <c r="C7"/>
  <c r="A1"/>
  <c r="E51" l="1"/>
  <c r="Q54" i="5"/>
  <c r="O54"/>
  <c r="K10" i="4"/>
  <c r="E47"/>
  <c r="K16"/>
  <c r="E14"/>
  <c r="E24"/>
  <c r="E35"/>
  <c r="K54" l="1"/>
  <c r="E25"/>
  <c r="E36" s="1"/>
  <c r="E48" s="1"/>
  <c r="E52" s="1"/>
  <c r="E53" l="1"/>
  <c r="E54" s="1"/>
  <c r="K55" s="1"/>
  <c r="A53" l="1"/>
</calcChain>
</file>

<file path=xl/sharedStrings.xml><?xml version="1.0" encoding="utf-8"?>
<sst xmlns="http://schemas.openxmlformats.org/spreadsheetml/2006/main" count="224" uniqueCount="181">
  <si>
    <t>ΚΑΤΑΣΤΑΣΗ  ΛΟΓΑΡΙΑΣΜΟΥ  ΓΕΝΙΚΗΣ  ΕΚΜΕΤΑΛΛΕΥΣΕΩΣ</t>
  </si>
  <si>
    <t>(ΠΟΣΑ ΣΕ €)</t>
  </si>
  <si>
    <t>Χ Ρ Ε Ω Σ Η</t>
  </si>
  <si>
    <t>Π Ι Σ Τ Ω Σ Η</t>
  </si>
  <si>
    <t>1.Αποθέματα ενάρξεως χρήσεως</t>
  </si>
  <si>
    <t>Πωλήσεις</t>
  </si>
  <si>
    <t>Λογ. 20 - Εμπορεύματα</t>
  </si>
  <si>
    <t>Λογ 70  - Πωλήσεις εμπορευμάτων</t>
  </si>
  <si>
    <t>Λογ. 21 - Προϊόντα έτοιμα &amp; ημιτελή</t>
  </si>
  <si>
    <t>Λογ 71 - Πωλήσεις προϊόντων ετοίμων &amp; ημιτελών</t>
  </si>
  <si>
    <t>Λογ. 22 - Υποπροϊόντα &amp; υπολείμματα</t>
  </si>
  <si>
    <t>Λογ 72 - Πωλήσεις λοιπων αποθεμάτων &amp; άχρηστου υλικού</t>
  </si>
  <si>
    <t>Λογ. 23 - Παραγωγή σε εξέλιξη</t>
  </si>
  <si>
    <t>Λογ 73 - Πωλήσεις υπηρεσιών</t>
  </si>
  <si>
    <t>Λογ. 24 - Α' &amp; Β' ύλες- υλικά συσκευασίας</t>
  </si>
  <si>
    <t>Λογ. 25 - Αναλώσιμα υλικά</t>
  </si>
  <si>
    <t>Λοιπά οργανικά έσοδα</t>
  </si>
  <si>
    <t>Λογ. 26 - Ανταλλακτικά παγίων στοιχείων</t>
  </si>
  <si>
    <t>Λογ 74 - Επιχορηγήσεις &amp; διάφορα έσοδα πωλήσεων</t>
  </si>
  <si>
    <t>Λογ. 28 - Είδη συσκευασίας</t>
  </si>
  <si>
    <t>Λογ 75 - Έσοδα παρεπόμενων ασχολιών</t>
  </si>
  <si>
    <t>Λογ 76 - Έσοδα κεφαλαίων</t>
  </si>
  <si>
    <t>2.Αγορές χρήσεως</t>
  </si>
  <si>
    <t>Λογ 78.05 - Χρησιμοποιημένες προβλέψεις εκμεταλλεύσεως</t>
  </si>
  <si>
    <t>Λογ. 20  - Εμπορεύματα</t>
  </si>
  <si>
    <t>Σύνολο αρχικών αποθεμάτων και αγορών</t>
  </si>
  <si>
    <t>3.ΜΕΙΟΝ:Αποθέματα τέλους χρήσεως</t>
  </si>
  <si>
    <t>Αγορές και διαφορά αποθεμάτων</t>
  </si>
  <si>
    <t>4.Οργανικά έξοδα</t>
  </si>
  <si>
    <t>Λογ 60  - Αμοιβές &amp; έξοδα προσωπικού</t>
  </si>
  <si>
    <t>Λογ 61 - Αμοιβές &amp; έξοδα τρίτων</t>
  </si>
  <si>
    <t>Λογ 62 - Παροχές τρίτων</t>
  </si>
  <si>
    <t>Λογ 63 - Φόροι - τέλη</t>
  </si>
  <si>
    <t>Λογ 64 - Διάφορα έξοδα</t>
  </si>
  <si>
    <t>Λογ 65 - Τόκοι &amp; συναφή έξοδα</t>
  </si>
  <si>
    <t>Λογ 66 - Αποσβέσεις παγίων στοιχείων</t>
  </si>
  <si>
    <t>Λογ 67 - Χορηγήσεις - Επιδοτήσεις</t>
  </si>
  <si>
    <t>Λογ 68 - Προβλέψεις εκμεταλλευσεως</t>
  </si>
  <si>
    <r>
      <t>ΜΕΙΟΝ</t>
    </r>
    <r>
      <rPr>
        <sz val="10"/>
        <rFont val="Arial"/>
        <family val="2"/>
        <charset val="161"/>
      </rPr>
      <t>:</t>
    </r>
  </si>
  <si>
    <t>Λογ 78.00 - Ιδιοπαραγωγή και βελτιώσεις παγίων</t>
  </si>
  <si>
    <t>Λογ 78.10&amp;78.11 - Ιδιόχρηση ή καταστροφή αποθεμάτων</t>
  </si>
  <si>
    <t>Συνολικό κόστος εσόδων</t>
  </si>
  <si>
    <t>Ο ΔΗΜΑΡΧΟΣ</t>
  </si>
  <si>
    <t xml:space="preserve">Ο ΑΝΤΙΔΗΜΑΡΧΟΣ </t>
  </si>
  <si>
    <t xml:space="preserve">Ο ΔΙΕΥΘΥΝΤΗΣ  </t>
  </si>
  <si>
    <t>Ο ΥΠΕΥΘΥΝΟΣ ΤΟΥ ΔΙΠΛΟΓΡΑΦΙΚΟΥ</t>
  </si>
  <si>
    <t>ΟΙΚΟΝΟΜΙΚΩΝ ΥΠΗΡΕΣΙΩΝ</t>
  </si>
  <si>
    <t>ΚΟΡΚΟΝΤΖΕΛΟΣ ΚΩΝΣΤΑΝΤΙΝΟΣ</t>
  </si>
  <si>
    <t>ΚΑΡΡΑΣ ΑΝΑΣΤΑΣΙΟΣ</t>
  </si>
  <si>
    <t>ΑΔΤ. Μ 831541</t>
  </si>
  <si>
    <t>ΑΔΤ AΖ.782136</t>
  </si>
  <si>
    <t>ΔΗΜΟΣ ΚΑΡΔΙΤΣΑΣ</t>
  </si>
  <si>
    <t>Ποσά σε €</t>
  </si>
  <si>
    <t>ΕΝΕΡΓΗΤΙΚΟ</t>
  </si>
  <si>
    <t>ΠΑΘΗΤΙΚΟ</t>
  </si>
  <si>
    <t>Ποσά Κλειόμενης</t>
  </si>
  <si>
    <t>Ποσά Προηγούμενης</t>
  </si>
  <si>
    <t>Χρήσεως 2017</t>
  </si>
  <si>
    <t>Β.ΕΞΟΔΑ ΕΓΚΑΤΑΣΤΑΣΕΩΣ</t>
  </si>
  <si>
    <t>Αξία κτήσεως</t>
  </si>
  <si>
    <t>Αποσβέσεις</t>
  </si>
  <si>
    <t>Αναπ/στη αξία</t>
  </si>
  <si>
    <t>Α.ΙΔΙΑ ΚΕΦΑΛΑΙΑ</t>
  </si>
  <si>
    <t>4.Λοιπά έξοδα εγκαταστάσεως</t>
  </si>
  <si>
    <t>Ι.Κεφάλαιο</t>
  </si>
  <si>
    <t>Γ.ΠΑΓΙΟ ΕΝΕΡΓΗΤΙΚΟ</t>
  </si>
  <si>
    <t>ΙΙ.Διαφορές αναπροσαρμογής-Επιχορηγήσεις</t>
  </si>
  <si>
    <t>ΙΙ.Ενσώματες ακινητοποιήσεις</t>
  </si>
  <si>
    <t xml:space="preserve">    επενδύσεων-Δωρεές παγίων</t>
  </si>
  <si>
    <t>1.Γήπεδα-Οικόπεδα</t>
  </si>
  <si>
    <t>1.Διαφορές από αναπροσαρμογή αξίας τίτλων</t>
  </si>
  <si>
    <t>1α.Πλατείες-Πάρκα-Παιδότοποι κοινής χρήσεως</t>
  </si>
  <si>
    <t>3.Δωρεές παγίων</t>
  </si>
  <si>
    <t>1β.Οδοί-Οδοστρώματα κοινής χρήσεως</t>
  </si>
  <si>
    <t>4.Επιχορηγήσεις επενδύσεων</t>
  </si>
  <si>
    <t>1γ.Πεζοδρόμεια κοινής χρήσεως</t>
  </si>
  <si>
    <t>2.Ορυχεία, Μεταλλεία, Λατομεία, Αγροί, Φυτείες, Δάση</t>
  </si>
  <si>
    <t>3.Κτίρια και τεχνικά έργα</t>
  </si>
  <si>
    <t>ΙV.Αποτελέσματα εις νέο</t>
  </si>
  <si>
    <t>3β.Εγκαταστάσεις ηλεκτροφωτισμού κοινής χρήσεως</t>
  </si>
  <si>
    <t xml:space="preserve">   Υπόλοιπο πλεονάσματος χρήσεως εις νέο</t>
  </si>
  <si>
    <t>3γ.Λοιπές μόνιμες εγκαταστάσεις κοινής χρήσεως</t>
  </si>
  <si>
    <t xml:space="preserve">   Υπόλοιπο ελλειμμάτων προηγουμένων χρήσεων</t>
  </si>
  <si>
    <t>4.Μηχανήματα-Τεχνικές εγκαταστάσεις και λοιπός μηχα-</t>
  </si>
  <si>
    <t xml:space="preserve">   νολογικός εξοπλισμός</t>
  </si>
  <si>
    <t>5.Μεταφορικά μέσα</t>
  </si>
  <si>
    <t>Σύνολο ιδίων κεφαλαίων (AI+ΑΙΙ+AIV)</t>
  </si>
  <si>
    <t>6.Επιπλα και λοιπός εξοπλισμός</t>
  </si>
  <si>
    <t>7.Ακινητοποιήσεις υπό εκτέλεση και προκαταβολές</t>
  </si>
  <si>
    <t>Γ.ΥΠΟΧΡΕΩΣΕΙΣ</t>
  </si>
  <si>
    <t>ΙΙΙ.Τίτλοι πάγιας επένδυσης και άλλες μακροπρόθεσμες</t>
  </si>
  <si>
    <t>Ι.Μακροπρόθεσμες υποχρεώσεις</t>
  </si>
  <si>
    <t xml:space="preserve">    χρηματοοικονομικές απαιτήσεις</t>
  </si>
  <si>
    <t>1.Δάνεια τραπεζών</t>
  </si>
  <si>
    <t>1.Τίτλοι πάγιας επένδυσης</t>
  </si>
  <si>
    <t>2.Δάνεια Ταμείου Παρακαταθηκών και Δανείων</t>
  </si>
  <si>
    <t>Μείον: Οφειλόμενες δόσεις</t>
  </si>
  <si>
    <t>2. Μακροπρόθεσμες απαιτήσεις</t>
  </si>
  <si>
    <t>ΙΙ.Βραχυπρόθεσμες υποχρεώσεις</t>
  </si>
  <si>
    <t>7. Λοιπές μακροπρόθεσμες απαιτήσεις</t>
  </si>
  <si>
    <t>1.Προμηθευτές</t>
  </si>
  <si>
    <t>2α.Επιταγές πληρωτέες</t>
  </si>
  <si>
    <t>5.Υποχρεώσεις απο φόρους και τέλη</t>
  </si>
  <si>
    <t>Σύνολο πάγιου ενεργητικού (ΓΙΙ+ΓΙΙΙ)</t>
  </si>
  <si>
    <t>6.Ασφαλιστικοί Οργανισμοί</t>
  </si>
  <si>
    <t>7.Μακροπρόθεσμες υποχρεώσεις πληρωτέες</t>
  </si>
  <si>
    <t>Δ.ΚΥΚΛΟΦΟΡΟΥΝ ΕΝΕΡΓΗΤΙΚΟ</t>
  </si>
  <si>
    <t xml:space="preserve">   στην επόμενη χρήση</t>
  </si>
  <si>
    <t>ΙΙ.Απαιτήσεις</t>
  </si>
  <si>
    <t>11.Πιστωτές διάφοροι</t>
  </si>
  <si>
    <t>1.Απαιτήσεις από πώληση αγαθών και υπηρεσιών</t>
  </si>
  <si>
    <t>5.Βραχυπρόθεσμες απαιτήσεις κατά συνδεμένων επιχειρήσεων</t>
  </si>
  <si>
    <t>Σύνολο υποχρεώσεων (ΓΙ+ΓΙΙ)</t>
  </si>
  <si>
    <t>11.Χρεώστες διάφοροι</t>
  </si>
  <si>
    <t>ΙV.Διαθέσιμα</t>
  </si>
  <si>
    <t>1.Ταμείο</t>
  </si>
  <si>
    <t>3.Καταθέσεις όψεως &amp; προθεσμίας</t>
  </si>
  <si>
    <t>Δ.ΜΕΤΑΒΑΤΙΚΟΙ ΛΟΓΑΡΙΑΣΜΟΙ ΠΑΘΗΤΙΚΟΥ</t>
  </si>
  <si>
    <t>Σύνολο κυκλοφορούντος ενεργητικού (ΔΙΙ+ΔΙV)</t>
  </si>
  <si>
    <t>2.Εξοδα χρήσεως δουλευμένα</t>
  </si>
  <si>
    <t>Ε.ΜΕΤΑΒΑΤΙΚΟΙ ΛΟΓΑΡΙΑΣΜΟΙ ΕΝΕΡΓΗΤΙΚΟΥ</t>
  </si>
  <si>
    <t>2.Έσοδα χρήσεως εισπρακτέα</t>
  </si>
  <si>
    <t>3.Λοιποί μεταβατικοί λογαριασμοί ενεργητικού</t>
  </si>
  <si>
    <t>ΓΕΝΙΚΟ ΣΥΝΟΛΟ ΠΑΘΗΤΙΚΟΥ (Α+Γ+Δ)</t>
  </si>
  <si>
    <t>ΓΕΝΙΚΟ ΣΥΝΟΛΟ ΕΝΕΡΓΗΤΙΚΟΥ (Β+Γ+Δ+Ε)</t>
  </si>
  <si>
    <t>ΛΟΓΑΡΙΑΣΜΟΙ ΤΑΞΕΩΣ ΧΡΕΩΣΤΙΚΟΙ</t>
  </si>
  <si>
    <t>ΛΟΓΑΡΙΑΣΜΟΙ ΤΑΞΕΩΣ ΠΙΣΤΩΤΙΚΟΙ</t>
  </si>
  <si>
    <t>2.Χρεωστικοί λογαριασμοί Δημοσίου Λογιστικού</t>
  </si>
  <si>
    <t>2.Πιστωτικοί λογαριασμοί Δημοσίου Λογιστικού</t>
  </si>
  <si>
    <t>ΚΑΤΑΣΤΑΣΗ  ΛΟΓΑΡΙΑΣΜΟΥ  ΑΠΟΤΕΛΕΣΜΑΤΩΝ  ΧΡΗΣΕΩΣ</t>
  </si>
  <si>
    <t>ΠΙΝΑΚΑΣ  ΔΙΑΘΕΣΕΩΣ  ΑΠΟΤΕΛΕΣΜΑΤΩΝ</t>
  </si>
  <si>
    <t>Ι.Αποτελέσματα εκμεταλεύσεως</t>
  </si>
  <si>
    <t>Καθαρά αποτελέσματα (πλεόνασμα) χρήσεως</t>
  </si>
  <si>
    <t>1.Έσοδα από πώληση αγαθών και υπηρεσιών</t>
  </si>
  <si>
    <t xml:space="preserve">(-):Υπόλοιπο αποτελεσμάτων (ελλείμματος) </t>
  </si>
  <si>
    <t>2.Έσοδα από φόρους-εισφορές-πρόστιμα-προσαυξήσεις</t>
  </si>
  <si>
    <t xml:space="preserve">      προηγούμενων χρήσεων</t>
  </si>
  <si>
    <t>3.Τακτικές επιχορηγήσεις από τακτικό προυπολογισμό</t>
  </si>
  <si>
    <t>Σύνολο</t>
  </si>
  <si>
    <r>
      <t>Μείον:</t>
    </r>
    <r>
      <rPr>
        <sz val="10"/>
        <rFont val="Tahoma"/>
        <family val="2"/>
        <charset val="161"/>
      </rPr>
      <t>Κόστος αγαθών και υπηρεσιών</t>
    </r>
  </si>
  <si>
    <t>Μείον:</t>
  </si>
  <si>
    <t>Μικτά αποτελέσματα(έλλειμμα)εκμεταλλεύσεως</t>
  </si>
  <si>
    <t>Φόρος εισοδήματος</t>
  </si>
  <si>
    <r>
      <t>Πλέον:</t>
    </r>
    <r>
      <rPr>
        <sz val="10"/>
        <rFont val="Tahoma"/>
        <family val="2"/>
        <charset val="161"/>
      </rPr>
      <t>Αλλα έσοδα</t>
    </r>
  </si>
  <si>
    <t>Έλλειμμα εις νέο</t>
  </si>
  <si>
    <r>
      <t>ΜΕΙΟΝ:</t>
    </r>
    <r>
      <rPr>
        <sz val="10"/>
        <rFont val="Tahoma"/>
        <family val="2"/>
        <charset val="161"/>
      </rPr>
      <t xml:space="preserve"> 1.Εξοδα διοικητικής λειτουργίας</t>
    </r>
  </si>
  <si>
    <t xml:space="preserve">            3.Εξοδα λειτουργίας δημοσίων σχέσεων</t>
  </si>
  <si>
    <t>Μερικά αποτελέσματα (έλλειμμα) εκμεταλλεύσεως</t>
  </si>
  <si>
    <t>ΠΛΕΟΝ:</t>
  </si>
  <si>
    <t xml:space="preserve">            4.Πιστωτικοί τόκοι και συναφή έσοδα</t>
  </si>
  <si>
    <t>ΜΕΙΟΝ:</t>
  </si>
  <si>
    <t xml:space="preserve">            2. Προβλέψεις υποτιμήσεως τίτλων και χρεογράφων</t>
  </si>
  <si>
    <t xml:space="preserve">            3. Χρεωστικοί τόκοι και συναφή έξοδα</t>
  </si>
  <si>
    <t>Ολικά αποτελέσματα (έλλειμμα) εκμεταλλεύσεως</t>
  </si>
  <si>
    <t>ΙΙ.ΠΛΕΟΝ:Εκτακτα αποτελέσματα</t>
  </si>
  <si>
    <t xml:space="preserve">            1. Έκτακτα και ανόργανα έσοδα</t>
  </si>
  <si>
    <t xml:space="preserve">            2. Έκτακτα κέρδη</t>
  </si>
  <si>
    <t xml:space="preserve">            3. Έσοδα προηγούμενων χρήσεων</t>
  </si>
  <si>
    <t xml:space="preserve">            1. Έκτακτα και ανόργανα έξοδα</t>
  </si>
  <si>
    <t xml:space="preserve">            2. Έκτακτες ζημιές</t>
  </si>
  <si>
    <t xml:space="preserve">            3. Έξοδα προηγούμενων χρήσεων</t>
  </si>
  <si>
    <t>Οργανικά και έκτακτα αποτελέσματα (πλεόνασμα)</t>
  </si>
  <si>
    <t>ΜΕΙΟΝ :</t>
  </si>
  <si>
    <t>Σύνολο αποσβέσεων παγίων στοιχείων</t>
  </si>
  <si>
    <r>
      <t>Μείον :</t>
    </r>
    <r>
      <rPr>
        <sz val="8"/>
        <rFont val="Tahoma"/>
        <family val="2"/>
        <charset val="161"/>
      </rPr>
      <t xml:space="preserve"> </t>
    </r>
    <r>
      <rPr>
        <sz val="10"/>
        <rFont val="Tahoma"/>
        <family val="2"/>
        <charset val="161"/>
      </rPr>
      <t xml:space="preserve">Οι από αυτές ενσωματωμένες στο </t>
    </r>
  </si>
  <si>
    <t xml:space="preserve">            λειτουργικό κόστος</t>
  </si>
  <si>
    <t>ΚΑΘΑΡΑ ΑΠΟΤΕΛΕΣΜΑΤΑ (πλεόνασμα) ΧΡΗΣΕΩΣ</t>
  </si>
  <si>
    <t>ΙΣΟΛΟΓΙΣΜΟΣ 31ης ΔΕΚΕΜΒΡΙΟΥ 2018</t>
  </si>
  <si>
    <t>8η ΧΡΗΣΗ (1 ΙΑΝΟΥΑΡΙΟΥ - 31 ΔΕΚΕΜΒΡΙΟΥ 2018)</t>
  </si>
  <si>
    <t>Ποσά Κλειόμενης χρήσεως 2018</t>
  </si>
  <si>
    <t>Ποσά Προηγούμενης χρήσεως 2017</t>
  </si>
  <si>
    <t>Χρήσεως 2018</t>
  </si>
  <si>
    <t>1.Έσοδα επόμενων χρήσεων</t>
  </si>
  <si>
    <t>3.Λοιποί μεταβατικοί λογαριασμοί</t>
  </si>
  <si>
    <t>31ης ΔΕΚΕΜΒΡΙΟΥ 2018 (1η ΙΑΝΟΥΑΡΙΟΥ - 31 ΔΕΚΕΜΒΡΙΟΥ 2018)</t>
  </si>
  <si>
    <t>ΤΣΙΑΚΟΣ ΒΑΣΙΛΕΙΟΣ</t>
  </si>
  <si>
    <t>ΣΧΟΡΕΤΣΑΝΙΤΗΣ ΗΛΙΑΣ</t>
  </si>
  <si>
    <t>Αρ.αδειας Α' τάξης 27428</t>
  </si>
  <si>
    <t>Καρδίτσα, 23 Οκτωβρίου 2019</t>
  </si>
  <si>
    <t>ΑΔΤ ΑΝ.340888</t>
  </si>
  <si>
    <t>ΑΔΤ. ΑΟ.349471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</si>
</sst>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_ ;[Red]\-#,##0.00\ "/>
    <numFmt numFmtId="165" formatCode="_-* #,##0\ _Δ_ρ_χ_-;\-* #,##0\ _Δ_ρ_χ_-;_-* &quot;-&quot;\ _Δ_ρ_χ_-;_-@_-"/>
  </numFmts>
  <fonts count="27">
    <font>
      <sz val="10"/>
      <name val="Arial Greek"/>
      <charset val="161"/>
    </font>
    <font>
      <sz val="10"/>
      <name val="Arial"/>
      <family val="2"/>
      <charset val="161"/>
    </font>
    <font>
      <b/>
      <u/>
      <sz val="14"/>
      <name val="Arial Greek"/>
      <family val="2"/>
      <charset val="161"/>
    </font>
    <font>
      <b/>
      <sz val="14"/>
      <name val="Arial Greek"/>
      <family val="2"/>
      <charset val="161"/>
    </font>
    <font>
      <b/>
      <u/>
      <sz val="10"/>
      <name val="Arial Greek"/>
      <family val="2"/>
      <charset val="161"/>
    </font>
    <font>
      <b/>
      <sz val="10"/>
      <name val="Arial Greek"/>
      <family val="2"/>
      <charset val="161"/>
    </font>
    <font>
      <b/>
      <u/>
      <sz val="11"/>
      <name val="Arial Greek"/>
      <family val="2"/>
      <charset val="161"/>
    </font>
    <font>
      <sz val="10"/>
      <name val="Arial Greek"/>
      <charset val="161"/>
    </font>
    <font>
      <sz val="9"/>
      <name val="Tahoma"/>
      <family val="2"/>
      <charset val="161"/>
    </font>
    <font>
      <sz val="10"/>
      <name val="Tahoma"/>
      <family val="2"/>
      <charset val="161"/>
    </font>
    <font>
      <sz val="8"/>
      <name val="Tahoma"/>
      <family val="2"/>
      <charset val="161"/>
    </font>
    <font>
      <sz val="8"/>
      <color indexed="8"/>
      <name val="Tahoma"/>
      <family val="2"/>
      <charset val="161"/>
    </font>
    <font>
      <sz val="8"/>
      <name val="Arial Greek"/>
      <charset val="161"/>
    </font>
    <font>
      <sz val="8"/>
      <name val="Arial"/>
      <family val="2"/>
      <charset val="161"/>
    </font>
    <font>
      <b/>
      <sz val="24"/>
      <name val="Tahoma"/>
      <family val="2"/>
      <charset val="161"/>
    </font>
    <font>
      <b/>
      <sz val="12"/>
      <name val="Tahoma"/>
      <family val="2"/>
      <charset val="161"/>
    </font>
    <font>
      <b/>
      <sz val="11"/>
      <name val="Tahoma"/>
      <family val="2"/>
      <charset val="161"/>
    </font>
    <font>
      <b/>
      <u/>
      <sz val="10"/>
      <name val="Tahoma"/>
      <family val="2"/>
      <charset val="161"/>
    </font>
    <font>
      <b/>
      <u/>
      <sz val="12"/>
      <name val="Tahoma"/>
      <family val="2"/>
      <charset val="161"/>
    </font>
    <font>
      <sz val="7"/>
      <name val="Tahoma"/>
      <family val="2"/>
      <charset val="161"/>
    </font>
    <font>
      <u/>
      <sz val="9"/>
      <name val="Tahoma"/>
      <family val="2"/>
      <charset val="161"/>
    </font>
    <font>
      <u/>
      <sz val="8"/>
      <name val="Tahoma"/>
      <family val="2"/>
      <charset val="161"/>
    </font>
    <font>
      <b/>
      <sz val="10"/>
      <name val="Tahoma"/>
      <family val="2"/>
      <charset val="161"/>
    </font>
    <font>
      <sz val="14"/>
      <name val="Tahoma"/>
      <family val="2"/>
      <charset val="161"/>
    </font>
    <font>
      <b/>
      <sz val="18"/>
      <name val="Tahoma"/>
      <family val="2"/>
      <charset val="161"/>
    </font>
    <font>
      <sz val="9"/>
      <color indexed="8"/>
      <name val="Tahoma"/>
      <family val="2"/>
      <charset val="161"/>
    </font>
    <font>
      <sz val="10"/>
      <color indexed="8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centerContinuous"/>
    </xf>
    <xf numFmtId="164" fontId="3" fillId="0" borderId="0" xfId="1" applyNumberFormat="1" applyFont="1" applyAlignment="1">
      <alignment horizontal="centerContinuous"/>
    </xf>
    <xf numFmtId="0" fontId="1" fillId="0" borderId="0" xfId="1" applyBorder="1"/>
    <xf numFmtId="164" fontId="4" fillId="0" borderId="0" xfId="1" applyNumberFormat="1" applyFont="1" applyAlignment="1">
      <alignment horizontal="centerContinuous"/>
    </xf>
    <xf numFmtId="164" fontId="5" fillId="0" borderId="0" xfId="1" applyNumberFormat="1" applyFont="1" applyAlignment="1">
      <alignment horizontal="centerContinuous"/>
    </xf>
    <xf numFmtId="164" fontId="1" fillId="0" borderId="0" xfId="1" applyNumberFormat="1"/>
    <xf numFmtId="164" fontId="6" fillId="0" borderId="0" xfId="1" applyNumberFormat="1" applyFont="1"/>
    <xf numFmtId="164" fontId="5" fillId="0" borderId="0" xfId="1" applyNumberFormat="1" applyFont="1"/>
    <xf numFmtId="0" fontId="1" fillId="0" borderId="0" xfId="1"/>
    <xf numFmtId="164" fontId="1" fillId="0" borderId="1" xfId="1" applyNumberFormat="1" applyBorder="1"/>
    <xf numFmtId="164" fontId="1" fillId="0" borderId="0" xfId="1" applyNumberFormat="1" applyFont="1"/>
    <xf numFmtId="164" fontId="1" fillId="0" borderId="0" xfId="1" applyNumberFormat="1" applyBorder="1"/>
    <xf numFmtId="0" fontId="1" fillId="0" borderId="0" xfId="1" applyFont="1"/>
    <xf numFmtId="43" fontId="1" fillId="0" borderId="0" xfId="1" applyNumberFormat="1"/>
    <xf numFmtId="0" fontId="1" fillId="0" borderId="0" xfId="1" applyAlignment="1">
      <alignment horizontal="centerContinuous"/>
    </xf>
    <xf numFmtId="164" fontId="1" fillId="0" borderId="0" xfId="1" applyNumberFormat="1" applyAlignment="1">
      <alignment horizontal="centerContinuous"/>
    </xf>
    <xf numFmtId="43" fontId="1" fillId="0" borderId="0" xfId="1" applyNumberFormat="1" applyAlignment="1">
      <alignment horizontal="centerContinuous"/>
    </xf>
    <xf numFmtId="0" fontId="8" fillId="0" borderId="0" xfId="2" applyFont="1" applyFill="1" applyAlignment="1">
      <alignment horizontal="center"/>
    </xf>
    <xf numFmtId="4" fontId="9" fillId="0" borderId="0" xfId="3" applyNumberFormat="1" applyFont="1" applyFill="1" applyAlignment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9" fillId="0" borderId="0" xfId="2" applyFont="1" applyFill="1"/>
    <xf numFmtId="4" fontId="10" fillId="0" borderId="0" xfId="3" applyNumberFormat="1" applyFont="1" applyFill="1" applyAlignment="1">
      <alignment horizontal="center"/>
    </xf>
    <xf numFmtId="0" fontId="10" fillId="0" borderId="0" xfId="2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12" fillId="0" borderId="0" xfId="2" applyFont="1" applyAlignment="1">
      <alignment horizontal="center"/>
    </xf>
    <xf numFmtId="4" fontId="7" fillId="0" borderId="0" xfId="3" applyNumberFormat="1" applyAlignment="1"/>
    <xf numFmtId="4" fontId="1" fillId="0" borderId="0" xfId="3" applyNumberFormat="1" applyFont="1" applyAlignment="1"/>
    <xf numFmtId="0" fontId="13" fillId="0" borderId="0" xfId="2" applyFont="1" applyAlignment="1">
      <alignment horizontal="center"/>
    </xf>
    <xf numFmtId="4" fontId="7" fillId="0" borderId="0" xfId="3" applyNumberFormat="1" applyBorder="1" applyAlignment="1"/>
    <xf numFmtId="0" fontId="7" fillId="0" borderId="0" xfId="2" applyAlignment="1">
      <alignment horizontal="center"/>
    </xf>
    <xf numFmtId="4" fontId="14" fillId="0" borderId="0" xfId="3" applyNumberFormat="1" applyFont="1" applyFill="1" applyAlignment="1">
      <alignment horizontal="centerContinuous"/>
    </xf>
    <xf numFmtId="4" fontId="15" fillId="0" borderId="0" xfId="3" applyNumberFormat="1" applyFont="1" applyFill="1" applyAlignment="1">
      <alignment horizontal="centerContinuous"/>
    </xf>
    <xf numFmtId="4" fontId="16" fillId="0" borderId="0" xfId="3" applyNumberFormat="1" applyFont="1" applyFill="1" applyAlignment="1">
      <alignment horizontal="centerContinuous"/>
    </xf>
    <xf numFmtId="4" fontId="17" fillId="0" borderId="0" xfId="3" applyNumberFormat="1" applyFont="1" applyFill="1" applyAlignment="1">
      <alignment horizontal="centerContinuous"/>
    </xf>
    <xf numFmtId="4" fontId="18" fillId="0" borderId="0" xfId="3" applyNumberFormat="1" applyFont="1" applyFill="1" applyAlignment="1"/>
    <xf numFmtId="4" fontId="10" fillId="0" borderId="0" xfId="3" applyNumberFormat="1" applyFont="1" applyFill="1" applyAlignment="1">
      <alignment horizontal="centerContinuous"/>
    </xf>
    <xf numFmtId="4" fontId="19" fillId="0" borderId="0" xfId="3" applyNumberFormat="1" applyFont="1" applyFill="1" applyAlignment="1">
      <alignment horizontal="centerContinuous"/>
    </xf>
    <xf numFmtId="4" fontId="20" fillId="0" borderId="0" xfId="3" applyNumberFormat="1" applyFont="1" applyFill="1" applyAlignment="1">
      <alignment horizontal="centerContinuous"/>
    </xf>
    <xf numFmtId="4" fontId="21" fillId="0" borderId="0" xfId="3" applyNumberFormat="1" applyFont="1" applyFill="1" applyAlignment="1">
      <alignment horizontal="centerContinuous"/>
    </xf>
    <xf numFmtId="4" fontId="22" fillId="0" borderId="0" xfId="3" applyNumberFormat="1" applyFont="1" applyFill="1" applyAlignment="1"/>
    <xf numFmtId="4" fontId="10" fillId="0" borderId="1" xfId="3" applyNumberFormat="1" applyFont="1" applyFill="1" applyBorder="1" applyAlignment="1">
      <alignment horizontal="center"/>
    </xf>
    <xf numFmtId="4" fontId="10" fillId="0" borderId="0" xfId="3" applyNumberFormat="1" applyFont="1" applyFill="1" applyBorder="1" applyAlignment="1">
      <alignment horizontal="center"/>
    </xf>
    <xf numFmtId="4" fontId="9" fillId="0" borderId="2" xfId="3" applyNumberFormat="1" applyFont="1" applyFill="1" applyBorder="1" applyAlignment="1"/>
    <xf numFmtId="4" fontId="9" fillId="0" borderId="0" xfId="3" applyNumberFormat="1" applyFont="1" applyFill="1" applyBorder="1" applyAlignment="1"/>
    <xf numFmtId="4" fontId="9" fillId="0" borderId="3" xfId="3" applyNumberFormat="1" applyFont="1" applyFill="1" applyBorder="1" applyAlignment="1"/>
    <xf numFmtId="165" fontId="9" fillId="0" borderId="0" xfId="3" applyNumberFormat="1" applyFont="1" applyFill="1" applyAlignment="1">
      <alignment horizontal="right"/>
    </xf>
    <xf numFmtId="4" fontId="9" fillId="0" borderId="0" xfId="3" applyNumberFormat="1" applyFont="1" applyFill="1" applyAlignment="1">
      <alignment horizontal="right"/>
    </xf>
    <xf numFmtId="4" fontId="9" fillId="0" borderId="1" xfId="3" applyNumberFormat="1" applyFont="1" applyFill="1" applyBorder="1" applyAlignment="1"/>
    <xf numFmtId="165" fontId="9" fillId="0" borderId="0" xfId="3" applyNumberFormat="1" applyFont="1" applyFill="1" applyAlignment="1"/>
    <xf numFmtId="4" fontId="23" fillId="0" borderId="0" xfId="3" applyNumberFormat="1" applyFont="1" applyFill="1" applyAlignment="1">
      <alignment horizontal="centerContinuous"/>
    </xf>
    <xf numFmtId="4" fontId="23" fillId="0" borderId="0" xfId="3" applyNumberFormat="1" applyFont="1" applyFill="1" applyAlignment="1"/>
    <xf numFmtId="4" fontId="23" fillId="0" borderId="0" xfId="3" applyNumberFormat="1" applyFont="1" applyFill="1" applyBorder="1" applyAlignment="1">
      <alignment horizontal="centerContinuous"/>
    </xf>
    <xf numFmtId="4" fontId="9" fillId="0" borderId="0" xfId="3" applyNumberFormat="1" applyFont="1" applyFill="1" applyAlignment="1">
      <alignment horizontal="centerContinuous"/>
    </xf>
    <xf numFmtId="4" fontId="24" fillId="0" borderId="0" xfId="3" applyNumberFormat="1" applyFont="1" applyFill="1" applyAlignment="1">
      <alignment horizontal="centerContinuous"/>
    </xf>
    <xf numFmtId="3" fontId="10" fillId="0" borderId="0" xfId="3" applyNumberFormat="1" applyFont="1" applyFill="1" applyAlignment="1"/>
    <xf numFmtId="3" fontId="8" fillId="0" borderId="0" xfId="3" applyNumberFormat="1" applyFont="1" applyFill="1" applyAlignment="1"/>
    <xf numFmtId="4" fontId="10" fillId="0" borderId="0" xfId="3" applyNumberFormat="1" applyFont="1" applyFill="1" applyAlignment="1"/>
    <xf numFmtId="4" fontId="22" fillId="0" borderId="2" xfId="3" applyNumberFormat="1" applyFont="1" applyFill="1" applyBorder="1" applyAlignment="1"/>
    <xf numFmtId="4" fontId="22" fillId="0" borderId="0" xfId="3" applyNumberFormat="1" applyFont="1" applyFill="1" applyBorder="1" applyAlignment="1"/>
    <xf numFmtId="3" fontId="10" fillId="0" borderId="0" xfId="3" applyNumberFormat="1" applyFont="1" applyFill="1" applyAlignment="1">
      <alignment horizontal="centerContinuous"/>
    </xf>
    <xf numFmtId="3" fontId="8" fillId="0" borderId="0" xfId="3" applyNumberFormat="1" applyFont="1" applyFill="1" applyAlignment="1">
      <alignment horizontal="centerContinuous"/>
    </xf>
    <xf numFmtId="4" fontId="22" fillId="0" borderId="0" xfId="3" applyNumberFormat="1" applyFont="1" applyFill="1" applyBorder="1" applyAlignment="1">
      <alignment horizontal="centerContinuous"/>
    </xf>
    <xf numFmtId="0" fontId="10" fillId="0" borderId="0" xfId="2" applyFont="1" applyFill="1" applyAlignment="1">
      <alignment horizontal="centerContinuous"/>
    </xf>
    <xf numFmtId="0" fontId="25" fillId="0" borderId="0" xfId="0" applyFont="1" applyFill="1" applyAlignment="1"/>
    <xf numFmtId="0" fontId="26" fillId="0" borderId="0" xfId="0" applyFont="1" applyFill="1" applyAlignment="1"/>
    <xf numFmtId="164" fontId="1" fillId="0" borderId="2" xfId="1" applyNumberFormat="1" applyFill="1" applyBorder="1"/>
    <xf numFmtId="4" fontId="9" fillId="2" borderId="3" xfId="3" applyNumberFormat="1" applyFont="1" applyFill="1" applyBorder="1" applyAlignment="1"/>
  </cellXfs>
  <cellStyles count="4">
    <cellStyle name="Βασικό_Βιβλίο1" xfId="3"/>
    <cellStyle name="Βασικό_Εργασίες τέλους χρήσεως" xfId="1"/>
    <cellStyle name="Βασικό_ΧΡΗΣΗ 2005 ΔΗΜΟΣ ΚΑΜΠΟΥ τελικό" xfId="2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ON%20AE\&#934;&#973;&#955;&#955;&#959;%20&#949;&#961;&#947;&#945;&#963;&#943;&#945;&#962;%20Microsoft%20Exce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31;&#927;&#923;/&#916;&#919;&#924;&#927;&#931;%20&#922;&#913;&#929;&#916;&#921;&#932;&#931;&#913;&#931;/&#935;&#929;&#919;&#931;&#919;%202015/&#949;&#955;&#949;&#947;&#967;&#959;&#962;%20&#964;&#945;&#956;&#949;&#953;&#959;&#9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tsitsanoudis/Documents/&#931;&#927;&#923;/&#916;&#919;&#924;&#927;&#931;%20&#922;&#913;&#929;&#916;&#921;&#932;&#931;&#913;&#931;/&#935;&#929;&#919;&#931;&#919;%202018/&#935;&#929;&#919;&#931;&#919;%202018%20&#916;&#919;&#924;&#927;&#931;%20&#922;&#913;&#929;&#916;&#921;&#932;&#931;&#913;&#931;%20(11-9-2019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FO"/>
      <sheetName val="ΠΙΝΑΚΑΣ"/>
      <sheetName val="ΠΑΡΑΚΑΤΑΘΗΚΗ"/>
      <sheetName val="ΠΑΡΙΣ"/>
      <sheetName val="ΠΕ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3"/>
      <sheetName val="εισπραξεις"/>
      <sheetName val="ελεγχος ταμειου"/>
    </sheetNames>
    <definedNames>
      <definedName name="Macro1" refersTo="#ΑΝΑΦ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eck"/>
      <sheetName val="ημερ"/>
      <sheetName val="Ισοζ"/>
      <sheetName val="ΟΜ.2"/>
      <sheetName val="ΟΜ.6"/>
      <sheetName val="ΟΜ.7"/>
      <sheetName val="ΟΜ.8"/>
      <sheetName val="Φ.Μ."/>
      <sheetName val="ΓΕ"/>
      <sheetName val="Α.Χ."/>
      <sheetName val="ΙΣΟΛ"/>
      <sheetName val="28"/>
      <sheetName val="Ε3"/>
      <sheetName val=" πιν φμ"/>
      <sheetName val="φμ"/>
      <sheetName val="πιν"/>
      <sheetName val="Ισοζ-ισολ"/>
    </sheetNames>
    <sheetDataSet>
      <sheetData sheetId="0"/>
      <sheetData sheetId="1"/>
      <sheetData sheetId="2">
        <row r="1">
          <cell r="A1" t="str">
            <v>ΔΗΜΟΣ ΚΑΡΔΙΤΣΑΣ (ΧΡΗΣΗ 2018)</v>
          </cell>
        </row>
      </sheetData>
      <sheetData sheetId="3">
        <row r="3">
          <cell r="C3">
            <v>0</v>
          </cell>
          <cell r="D3">
            <v>0</v>
          </cell>
          <cell r="F3">
            <v>0</v>
          </cell>
        </row>
        <row r="4">
          <cell r="C4">
            <v>0</v>
          </cell>
          <cell r="F4">
            <v>0</v>
          </cell>
        </row>
        <row r="5">
          <cell r="C5">
            <v>0</v>
          </cell>
          <cell r="F5">
            <v>0</v>
          </cell>
        </row>
        <row r="6">
          <cell r="C6">
            <v>0</v>
          </cell>
          <cell r="F6">
            <v>0</v>
          </cell>
        </row>
        <row r="7">
          <cell r="C7">
            <v>0</v>
          </cell>
          <cell r="D7">
            <v>13643.509999999998</v>
          </cell>
          <cell r="F7">
            <v>0</v>
          </cell>
        </row>
        <row r="8">
          <cell r="C8">
            <v>0</v>
          </cell>
          <cell r="D8">
            <v>756649.65999999992</v>
          </cell>
          <cell r="F8">
            <v>0</v>
          </cell>
        </row>
        <row r="9">
          <cell r="C9">
            <v>0</v>
          </cell>
          <cell r="D9">
            <v>186873.52000000002</v>
          </cell>
          <cell r="F9">
            <v>0</v>
          </cell>
        </row>
        <row r="10">
          <cell r="C10">
            <v>0</v>
          </cell>
          <cell r="D10">
            <v>0</v>
          </cell>
          <cell r="F10">
            <v>0</v>
          </cell>
        </row>
      </sheetData>
      <sheetData sheetId="4">
        <row r="3">
          <cell r="C3">
            <v>8854737.3399999999</v>
          </cell>
        </row>
        <row r="4">
          <cell r="C4">
            <v>602116.46</v>
          </cell>
        </row>
        <row r="5">
          <cell r="C5">
            <v>2751662.8000000003</v>
          </cell>
        </row>
        <row r="6">
          <cell r="C6">
            <v>169972.44</v>
          </cell>
        </row>
        <row r="7">
          <cell r="C7">
            <v>2937968.73</v>
          </cell>
        </row>
        <row r="8">
          <cell r="C8">
            <v>687326.3</v>
          </cell>
        </row>
        <row r="9">
          <cell r="C9">
            <v>5017746.2499999991</v>
          </cell>
        </row>
        <row r="10">
          <cell r="C10">
            <v>1391000</v>
          </cell>
        </row>
        <row r="11">
          <cell r="C11">
            <v>0</v>
          </cell>
        </row>
      </sheetData>
      <sheetData sheetId="5">
        <row r="3">
          <cell r="D3">
            <v>33137.5</v>
          </cell>
        </row>
        <row r="4">
          <cell r="D4">
            <v>8542.5300000000007</v>
          </cell>
        </row>
        <row r="5">
          <cell r="D5">
            <v>565811.14999999991</v>
          </cell>
        </row>
        <row r="6">
          <cell r="D6">
            <v>6023949.2400000012</v>
          </cell>
        </row>
        <row r="7">
          <cell r="D7">
            <v>13619958.16</v>
          </cell>
        </row>
        <row r="8">
          <cell r="D8">
            <v>45521.39</v>
          </cell>
        </row>
        <row r="9">
          <cell r="D9">
            <v>74532.92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Q104"/>
  <sheetViews>
    <sheetView tabSelected="1" topLeftCell="F1" zoomScale="80" zoomScaleNormal="80" workbookViewId="0">
      <selection activeCell="O40" sqref="O40"/>
    </sheetView>
  </sheetViews>
  <sheetFormatPr defaultColWidth="9.140625" defaultRowHeight="12.75"/>
  <cols>
    <col min="1" max="1" width="54.5703125" style="19" customWidth="1"/>
    <col min="2" max="2" width="16.140625" style="19" customWidth="1"/>
    <col min="3" max="3" width="1.7109375" style="19" customWidth="1"/>
    <col min="4" max="4" width="16.140625" style="19" customWidth="1"/>
    <col min="5" max="5" width="1.7109375" style="19" customWidth="1"/>
    <col min="6" max="6" width="16.140625" style="19" customWidth="1"/>
    <col min="7" max="7" width="1.85546875" style="19" customWidth="1"/>
    <col min="8" max="8" width="16.140625" style="19" customWidth="1"/>
    <col min="9" max="9" width="1.7109375" style="19" customWidth="1"/>
    <col min="10" max="10" width="16.140625" style="19" customWidth="1"/>
    <col min="11" max="11" width="1.7109375" style="19" customWidth="1"/>
    <col min="12" max="12" width="16.140625" style="19" customWidth="1"/>
    <col min="13" max="13" width="2" style="19" customWidth="1"/>
    <col min="14" max="14" width="47.140625" style="19" bestFit="1" customWidth="1"/>
    <col min="15" max="15" width="16.140625" style="19" customWidth="1"/>
    <col min="16" max="16" width="2.140625" style="19" customWidth="1"/>
    <col min="17" max="17" width="16.140625" style="19" customWidth="1"/>
    <col min="18" max="18" width="9.140625" style="19"/>
    <col min="19" max="19" width="12" style="19" bestFit="1" customWidth="1"/>
    <col min="20" max="16384" width="9.140625" style="19"/>
  </cols>
  <sheetData>
    <row r="1" spans="1:17" ht="30">
      <c r="A1" s="33" t="s">
        <v>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55"/>
      <c r="Q1" s="55"/>
    </row>
    <row r="2" spans="1:17" ht="1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55"/>
      <c r="Q2" s="55"/>
    </row>
    <row r="3" spans="1:17" ht="14.25">
      <c r="A3" s="35" t="s">
        <v>168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55"/>
      <c r="Q3" s="55"/>
    </row>
    <row r="4" spans="1:17">
      <c r="A4" s="36" t="s">
        <v>52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55"/>
      <c r="Q4" s="55"/>
    </row>
    <row r="5" spans="1:17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7" ht="15">
      <c r="A6" s="37" t="s">
        <v>53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 t="s">
        <v>54</v>
      </c>
      <c r="O6" s="38" t="s">
        <v>55</v>
      </c>
      <c r="Q6" s="39" t="s">
        <v>56</v>
      </c>
    </row>
    <row r="7" spans="1:17">
      <c r="B7" s="40" t="s">
        <v>169</v>
      </c>
      <c r="C7" s="40"/>
      <c r="D7" s="40"/>
      <c r="E7" s="40"/>
      <c r="F7" s="40"/>
      <c r="G7" s="40"/>
      <c r="H7" s="40" t="s">
        <v>170</v>
      </c>
      <c r="I7" s="40"/>
      <c r="J7" s="40"/>
      <c r="K7" s="40"/>
      <c r="L7" s="40"/>
      <c r="O7" s="41" t="s">
        <v>171</v>
      </c>
      <c r="Q7" s="41" t="s">
        <v>57</v>
      </c>
    </row>
    <row r="8" spans="1:17">
      <c r="A8" s="42" t="s">
        <v>58</v>
      </c>
      <c r="B8" s="43" t="s">
        <v>59</v>
      </c>
      <c r="D8" s="43" t="s">
        <v>60</v>
      </c>
      <c r="F8" s="43" t="s">
        <v>61</v>
      </c>
      <c r="G8" s="44"/>
      <c r="H8" s="43" t="s">
        <v>59</v>
      </c>
      <c r="J8" s="43" t="s">
        <v>60</v>
      </c>
      <c r="L8" s="43" t="s">
        <v>61</v>
      </c>
      <c r="M8" s="42"/>
      <c r="N8" s="42" t="s">
        <v>62</v>
      </c>
    </row>
    <row r="9" spans="1:17" ht="13.5" thickBot="1">
      <c r="A9" s="19" t="s">
        <v>63</v>
      </c>
      <c r="B9" s="45">
        <v>5321813.1300000008</v>
      </c>
      <c r="D9" s="45">
        <v>4549138.7699999996</v>
      </c>
      <c r="F9" s="45">
        <f>+B9-D9</f>
        <v>772674.36000000127</v>
      </c>
      <c r="G9" s="46"/>
      <c r="H9" s="45">
        <v>5311033.63</v>
      </c>
      <c r="J9" s="45">
        <v>4241744.5</v>
      </c>
      <c r="L9" s="45">
        <f>+H9-J9</f>
        <v>1069289.1299999999</v>
      </c>
      <c r="N9" s="42" t="s">
        <v>64</v>
      </c>
      <c r="O9" s="47">
        <v>102871678.13</v>
      </c>
      <c r="Q9" s="47">
        <v>102334172.62</v>
      </c>
    </row>
    <row r="10" spans="1:17" ht="13.5" thickTop="1"/>
    <row r="11" spans="1:17">
      <c r="A11" s="42" t="s">
        <v>65</v>
      </c>
      <c r="M11" s="42"/>
      <c r="N11" s="42" t="s">
        <v>66</v>
      </c>
    </row>
    <row r="12" spans="1:17">
      <c r="A12" s="42" t="s">
        <v>67</v>
      </c>
      <c r="M12" s="42"/>
      <c r="N12" s="42" t="s">
        <v>68</v>
      </c>
    </row>
    <row r="13" spans="1:17">
      <c r="A13" s="19" t="s">
        <v>69</v>
      </c>
      <c r="B13" s="19">
        <v>44598394.019999996</v>
      </c>
      <c r="D13" s="48">
        <v>0</v>
      </c>
      <c r="F13" s="19">
        <f t="shared" ref="F13:F20" si="0">+B13-D13</f>
        <v>44598394.019999996</v>
      </c>
      <c r="H13" s="19">
        <v>44460678.32</v>
      </c>
      <c r="J13" s="48">
        <v>0</v>
      </c>
      <c r="L13" s="19">
        <f t="shared" ref="L13:L20" si="1">+H13-J13</f>
        <v>44460678.32</v>
      </c>
      <c r="N13" s="19" t="s">
        <v>70</v>
      </c>
      <c r="O13" s="19">
        <v>404330.83</v>
      </c>
      <c r="Q13" s="19">
        <v>367419.68</v>
      </c>
    </row>
    <row r="14" spans="1:17">
      <c r="A14" s="19" t="s">
        <v>71</v>
      </c>
      <c r="B14" s="19">
        <v>6356663.2699999986</v>
      </c>
      <c r="D14" s="19">
        <v>4891840.99</v>
      </c>
      <c r="F14" s="19">
        <f t="shared" si="0"/>
        <v>1464822.2799999984</v>
      </c>
      <c r="H14" s="19">
        <v>6167973.1900000004</v>
      </c>
      <c r="J14" s="19">
        <v>4730178.42</v>
      </c>
      <c r="L14" s="19">
        <f t="shared" si="1"/>
        <v>1437794.7700000005</v>
      </c>
      <c r="N14" s="19" t="s">
        <v>72</v>
      </c>
      <c r="O14" s="19">
        <v>483822.95</v>
      </c>
      <c r="Q14" s="19">
        <v>171984.26</v>
      </c>
    </row>
    <row r="15" spans="1:17">
      <c r="A15" s="19" t="s">
        <v>73</v>
      </c>
      <c r="B15" s="19">
        <v>62756574.450000003</v>
      </c>
      <c r="D15" s="19">
        <v>55291468.609999999</v>
      </c>
      <c r="F15" s="19">
        <f t="shared" si="0"/>
        <v>7465105.8400000036</v>
      </c>
      <c r="H15" s="19">
        <v>62236760.579999998</v>
      </c>
      <c r="J15" s="19">
        <v>53729756.090000004</v>
      </c>
      <c r="L15" s="19">
        <f t="shared" si="1"/>
        <v>8507004.4899999946</v>
      </c>
      <c r="N15" s="19" t="s">
        <v>74</v>
      </c>
      <c r="O15" s="19">
        <v>40455330.57</v>
      </c>
      <c r="Q15" s="19">
        <v>38758783.579999998</v>
      </c>
    </row>
    <row r="16" spans="1:17" ht="13.5" thickBot="1">
      <c r="A16" s="19" t="s">
        <v>75</v>
      </c>
      <c r="B16" s="19">
        <v>7323755.6900000004</v>
      </c>
      <c r="D16" s="19">
        <v>6070150.04</v>
      </c>
      <c r="F16" s="19">
        <f t="shared" si="0"/>
        <v>1253605.6500000004</v>
      </c>
      <c r="H16" s="19">
        <v>7304311.3600000003</v>
      </c>
      <c r="J16" s="19">
        <v>5925558.0800000001</v>
      </c>
      <c r="L16" s="19">
        <f t="shared" si="1"/>
        <v>1378753.2800000003</v>
      </c>
      <c r="O16" s="45">
        <f>SUM(O13:O15)</f>
        <v>41343484.350000001</v>
      </c>
      <c r="Q16" s="45">
        <f>SUM(Q13:Q15)</f>
        <v>39298187.519999996</v>
      </c>
    </row>
    <row r="17" spans="1:17" ht="13.5" thickTop="1">
      <c r="A17" s="19" t="s">
        <v>76</v>
      </c>
      <c r="B17" s="19">
        <v>36223774.270000003</v>
      </c>
      <c r="D17" s="48">
        <v>0</v>
      </c>
      <c r="F17" s="19">
        <f t="shared" si="0"/>
        <v>36223774.270000003</v>
      </c>
      <c r="H17" s="19">
        <v>36223774.270000003</v>
      </c>
      <c r="J17" s="48">
        <v>0</v>
      </c>
      <c r="L17" s="19">
        <f t="shared" si="1"/>
        <v>36223774.270000003</v>
      </c>
      <c r="N17" s="42"/>
    </row>
    <row r="18" spans="1:17">
      <c r="A18" s="19" t="s">
        <v>77</v>
      </c>
      <c r="B18" s="19">
        <v>56454806.679999985</v>
      </c>
      <c r="D18" s="49">
        <v>25993277.190000001</v>
      </c>
      <c r="F18" s="19">
        <f t="shared" si="0"/>
        <v>30461529.489999983</v>
      </c>
      <c r="H18" s="19">
        <v>56356729.539999999</v>
      </c>
      <c r="J18" s="49">
        <v>23821621.859999999</v>
      </c>
      <c r="L18" s="19">
        <f t="shared" si="1"/>
        <v>32535107.68</v>
      </c>
      <c r="N18" s="42" t="s">
        <v>78</v>
      </c>
    </row>
    <row r="19" spans="1:17">
      <c r="A19" s="19" t="s">
        <v>79</v>
      </c>
      <c r="B19" s="19">
        <v>2519720.63</v>
      </c>
      <c r="D19" s="19">
        <v>1784307.34</v>
      </c>
      <c r="F19" s="19">
        <f t="shared" si="0"/>
        <v>735413.2899999998</v>
      </c>
      <c r="H19" s="19">
        <v>2501818.66</v>
      </c>
      <c r="J19" s="19">
        <v>1685647.1</v>
      </c>
      <c r="L19" s="19">
        <f t="shared" si="1"/>
        <v>816171.56</v>
      </c>
      <c r="M19" s="42"/>
      <c r="N19" s="19" t="s">
        <v>80</v>
      </c>
      <c r="O19" s="19">
        <v>251379.77</v>
      </c>
      <c r="Q19" s="19">
        <v>1276346.5899999982</v>
      </c>
    </row>
    <row r="20" spans="1:17">
      <c r="A20" s="19" t="s">
        <v>81</v>
      </c>
      <c r="B20" s="19">
        <v>10612650.219999999</v>
      </c>
      <c r="D20" s="19">
        <v>3118085.97</v>
      </c>
      <c r="F20" s="19">
        <f t="shared" si="0"/>
        <v>7494564.2499999981</v>
      </c>
      <c r="H20" s="19">
        <v>9873662.4800000004</v>
      </c>
      <c r="J20" s="19">
        <v>2658224.15</v>
      </c>
      <c r="L20" s="19">
        <f t="shared" si="1"/>
        <v>7215438.3300000001</v>
      </c>
      <c r="M20" s="42"/>
      <c r="N20" s="19" t="s">
        <v>82</v>
      </c>
      <c r="O20" s="46">
        <v>-5392847.8000000017</v>
      </c>
      <c r="Q20" s="19">
        <v>-6669194.3899999997</v>
      </c>
    </row>
    <row r="21" spans="1:17" ht="13.5" thickBot="1">
      <c r="A21" s="19" t="s">
        <v>83</v>
      </c>
      <c r="O21" s="45">
        <f>SUM(O19:O20)</f>
        <v>-5141468.0300000021</v>
      </c>
      <c r="Q21" s="45">
        <f>SUM(Q19:Q20)</f>
        <v>-5392847.8000000017</v>
      </c>
    </row>
    <row r="22" spans="1:17" ht="13.5" thickTop="1">
      <c r="A22" s="19" t="s">
        <v>84</v>
      </c>
      <c r="B22" s="19">
        <v>607745.55999999994</v>
      </c>
      <c r="D22" s="19">
        <v>536841.48</v>
      </c>
      <c r="F22" s="19">
        <f>+B22-D22</f>
        <v>70904.079999999958</v>
      </c>
      <c r="H22" s="19">
        <v>607745.56000000006</v>
      </c>
      <c r="J22" s="19">
        <v>518719.13</v>
      </c>
      <c r="L22" s="19">
        <f>+H22-J22</f>
        <v>89026.430000000051</v>
      </c>
    </row>
    <row r="23" spans="1:17" ht="13.5" thickBot="1">
      <c r="A23" s="19" t="s">
        <v>85</v>
      </c>
      <c r="B23" s="19">
        <v>2601033.75</v>
      </c>
      <c r="D23" s="19">
        <v>2560156.73</v>
      </c>
      <c r="F23" s="19">
        <f>+B23-D23</f>
        <v>40877.020000000019</v>
      </c>
      <c r="H23" s="19">
        <v>2599033.75</v>
      </c>
      <c r="J23" s="19">
        <v>2535916.2400000002</v>
      </c>
      <c r="L23" s="19">
        <f>+H23-J23</f>
        <v>63117.509999999776</v>
      </c>
      <c r="N23" s="42" t="s">
        <v>86</v>
      </c>
      <c r="O23" s="47">
        <f>+O21+O16+O9</f>
        <v>139073694.44999999</v>
      </c>
      <c r="Q23" s="47">
        <f>+Q21+Q16+Q9</f>
        <v>136239512.34</v>
      </c>
    </row>
    <row r="24" spans="1:17" ht="13.5" thickTop="1">
      <c r="A24" s="19" t="s">
        <v>87</v>
      </c>
      <c r="B24" s="19">
        <v>2316693.6500000004</v>
      </c>
      <c r="D24" s="19">
        <v>2098103.64</v>
      </c>
      <c r="F24" s="19">
        <f>+B24-D24</f>
        <v>218590.01000000024</v>
      </c>
      <c r="H24" s="19">
        <v>2247790.4500000002</v>
      </c>
      <c r="J24" s="19">
        <v>2028258.94</v>
      </c>
      <c r="L24" s="19">
        <f>+H24-J24</f>
        <v>219531.51000000024</v>
      </c>
    </row>
    <row r="25" spans="1:17">
      <c r="A25" s="19" t="s">
        <v>88</v>
      </c>
      <c r="B25" s="19">
        <v>11295067.77</v>
      </c>
      <c r="D25" s="48">
        <v>0</v>
      </c>
      <c r="F25" s="19">
        <f>+B25-D25</f>
        <v>11295067.77</v>
      </c>
      <c r="H25" s="19">
        <v>8235140.6699999999</v>
      </c>
      <c r="J25" s="48">
        <v>0</v>
      </c>
      <c r="L25" s="19">
        <f>+H25-J25</f>
        <v>8235140.6699999999</v>
      </c>
    </row>
    <row r="26" spans="1:17" ht="13.5" thickBot="1">
      <c r="B26" s="45">
        <f>SUM(B13:B25)</f>
        <v>243666879.95999998</v>
      </c>
      <c r="D26" s="45">
        <f>SUM(D13:D25)</f>
        <v>102344231.99000001</v>
      </c>
      <c r="F26" s="45">
        <f>SUM(F13:F25)</f>
        <v>141322647.97</v>
      </c>
      <c r="G26" s="46"/>
      <c r="H26" s="45">
        <f>SUM(H13:H25)</f>
        <v>238815418.82999995</v>
      </c>
      <c r="J26" s="45">
        <f>SUM(J13:J25)</f>
        <v>97633880.00999999</v>
      </c>
      <c r="L26" s="45">
        <f>SUM(L13:L25)</f>
        <v>141181538.82000002</v>
      </c>
      <c r="N26" s="42" t="s">
        <v>89</v>
      </c>
    </row>
    <row r="27" spans="1:17" ht="13.5" thickTop="1">
      <c r="A27" s="42" t="s">
        <v>90</v>
      </c>
      <c r="N27" s="42" t="s">
        <v>91</v>
      </c>
    </row>
    <row r="28" spans="1:17">
      <c r="A28" s="42" t="s">
        <v>92</v>
      </c>
      <c r="M28" s="42"/>
      <c r="N28" s="19" t="s">
        <v>93</v>
      </c>
      <c r="O28" s="19">
        <v>13574799.329999998</v>
      </c>
      <c r="Q28" s="19">
        <v>15169019.25</v>
      </c>
    </row>
    <row r="29" spans="1:17">
      <c r="A29" s="19" t="s">
        <v>94</v>
      </c>
      <c r="D29" s="46">
        <v>3129258.3500000006</v>
      </c>
      <c r="J29" s="46">
        <v>3001301.35</v>
      </c>
      <c r="N29" s="19" t="s">
        <v>95</v>
      </c>
      <c r="O29" s="19">
        <v>3417284.46</v>
      </c>
      <c r="Q29" s="19">
        <v>3549672.31</v>
      </c>
    </row>
    <row r="30" spans="1:17" ht="13.5" thickBot="1">
      <c r="A30" s="19" t="s">
        <v>96</v>
      </c>
      <c r="D30" s="50">
        <v>45000</v>
      </c>
      <c r="F30" s="19">
        <f>+D29-D30</f>
        <v>3084258.3500000006</v>
      </c>
      <c r="J30" s="50">
        <v>30000</v>
      </c>
      <c r="L30" s="19">
        <f>+J29-J30</f>
        <v>2971301.35</v>
      </c>
      <c r="O30" s="45">
        <f>SUM(O28:O29)</f>
        <v>16992083.789999999</v>
      </c>
      <c r="Q30" s="45">
        <f>SUM(Q28:Q29)</f>
        <v>18718691.559999999</v>
      </c>
    </row>
    <row r="31" spans="1:17" ht="13.5" thickTop="1">
      <c r="A31" s="19" t="s">
        <v>97</v>
      </c>
      <c r="D31" s="46"/>
      <c r="F31" s="46">
        <v>66410.86</v>
      </c>
      <c r="J31" s="46"/>
      <c r="L31" s="46">
        <v>81872.289999999994</v>
      </c>
      <c r="N31" s="42" t="s">
        <v>98</v>
      </c>
    </row>
    <row r="32" spans="1:17">
      <c r="A32" s="19" t="s">
        <v>99</v>
      </c>
      <c r="F32" s="19">
        <v>1625</v>
      </c>
      <c r="L32" s="19">
        <v>1625</v>
      </c>
      <c r="N32" s="19" t="s">
        <v>100</v>
      </c>
      <c r="O32" s="19">
        <v>2283774.4500000002</v>
      </c>
      <c r="Q32" s="19">
        <v>2396363.08</v>
      </c>
    </row>
    <row r="33" spans="1:17" ht="13.5" thickBot="1">
      <c r="D33" s="46"/>
      <c r="F33" s="45">
        <f>SUM(F30:F32)</f>
        <v>3152294.2100000004</v>
      </c>
      <c r="J33" s="46"/>
      <c r="L33" s="45">
        <f>SUM(L30:L32)</f>
        <v>3054798.64</v>
      </c>
      <c r="N33" s="19" t="s">
        <v>101</v>
      </c>
      <c r="O33" s="51">
        <v>0</v>
      </c>
      <c r="Q33" s="51">
        <v>0</v>
      </c>
    </row>
    <row r="34" spans="1:17" ht="13.5" thickTop="1">
      <c r="N34" s="19" t="s">
        <v>102</v>
      </c>
      <c r="O34" s="19">
        <v>1040088.38</v>
      </c>
      <c r="Q34" s="19">
        <v>1374195.63</v>
      </c>
    </row>
    <row r="35" spans="1:17" ht="13.5" thickBot="1">
      <c r="A35" s="42" t="s">
        <v>103</v>
      </c>
      <c r="F35" s="47">
        <f>+F33+F26</f>
        <v>144474942.18000001</v>
      </c>
      <c r="G35" s="46"/>
      <c r="L35" s="47">
        <f>+L33+L26</f>
        <v>144236337.46000001</v>
      </c>
      <c r="N35" s="19" t="s">
        <v>104</v>
      </c>
      <c r="O35" s="19">
        <v>627614.51</v>
      </c>
      <c r="Q35" s="19">
        <v>928633.76</v>
      </c>
    </row>
    <row r="36" spans="1:17" ht="13.5" thickTop="1">
      <c r="N36" s="19" t="s">
        <v>105</v>
      </c>
    </row>
    <row r="37" spans="1:17">
      <c r="A37" s="42" t="s">
        <v>106</v>
      </c>
      <c r="N37" s="19" t="s">
        <v>107</v>
      </c>
      <c r="O37" s="19">
        <v>1726607.31</v>
      </c>
      <c r="Q37" s="19">
        <v>996528.73999999987</v>
      </c>
    </row>
    <row r="38" spans="1:17">
      <c r="A38" s="42" t="s">
        <v>108</v>
      </c>
      <c r="N38" s="19" t="s">
        <v>109</v>
      </c>
      <c r="O38" s="19">
        <v>742114.97</v>
      </c>
      <c r="Q38" s="19">
        <v>898616.64</v>
      </c>
    </row>
    <row r="39" spans="1:17" ht="13.5" thickBot="1">
      <c r="A39" s="19" t="s">
        <v>110</v>
      </c>
      <c r="F39" s="19">
        <v>10358098.880000001</v>
      </c>
      <c r="L39" s="19">
        <v>9698965.0700000003</v>
      </c>
      <c r="O39" s="45">
        <f>SUM(O32:O38)</f>
        <v>6420199.6200000001</v>
      </c>
      <c r="Q39" s="45">
        <f>SUM(Q32:Q38)</f>
        <v>6594337.8499999996</v>
      </c>
    </row>
    <row r="40" spans="1:17" ht="14.25" thickTop="1" thickBot="1">
      <c r="A40" s="19" t="s">
        <v>111</v>
      </c>
      <c r="F40" s="51">
        <v>0</v>
      </c>
      <c r="L40" s="51">
        <v>0</v>
      </c>
      <c r="M40" s="42"/>
      <c r="N40" s="42" t="s">
        <v>112</v>
      </c>
      <c r="O40" s="69">
        <f>+O30+O39</f>
        <v>23412283.41</v>
      </c>
      <c r="Q40" s="47">
        <f>+Q30+Q39</f>
        <v>25313029.409999996</v>
      </c>
    </row>
    <row r="41" spans="1:17" ht="13.5" thickTop="1">
      <c r="A41" s="19" t="s">
        <v>113</v>
      </c>
      <c r="F41" s="19">
        <v>2278332.9500000002</v>
      </c>
      <c r="L41" s="19">
        <v>2155769.79</v>
      </c>
      <c r="M41" s="42"/>
    </row>
    <row r="42" spans="1:17" ht="13.5" thickBot="1">
      <c r="F42" s="45">
        <f>SUM(F39:F41)</f>
        <v>12636431.830000002</v>
      </c>
      <c r="G42" s="46"/>
      <c r="L42" s="45">
        <f>SUM(L39:L41)</f>
        <v>11854734.859999999</v>
      </c>
      <c r="M42" s="42"/>
    </row>
    <row r="43" spans="1:17" ht="13.5" thickTop="1">
      <c r="A43" s="42" t="s">
        <v>114</v>
      </c>
      <c r="M43" s="42"/>
    </row>
    <row r="44" spans="1:17">
      <c r="A44" s="19" t="s">
        <v>115</v>
      </c>
      <c r="F44" s="19">
        <v>90823.43</v>
      </c>
      <c r="L44" s="19">
        <v>24909.43</v>
      </c>
      <c r="M44" s="42"/>
    </row>
    <row r="45" spans="1:17">
      <c r="A45" s="19" t="s">
        <v>116</v>
      </c>
      <c r="F45" s="19">
        <v>5870499.7700000005</v>
      </c>
      <c r="L45" s="19">
        <v>5326035.4800000004</v>
      </c>
      <c r="M45" s="42"/>
    </row>
    <row r="46" spans="1:17" ht="13.5" thickBot="1">
      <c r="F46" s="45">
        <f>SUM(F44:F45)</f>
        <v>5961323.2000000002</v>
      </c>
      <c r="G46" s="46"/>
      <c r="L46" s="45">
        <f>SUM(L44:L45)</f>
        <v>5350944.91</v>
      </c>
      <c r="M46" s="42"/>
      <c r="N46" s="42" t="s">
        <v>117</v>
      </c>
    </row>
    <row r="47" spans="1:17" ht="14.25" thickTop="1" thickBot="1">
      <c r="A47" s="42" t="s">
        <v>118</v>
      </c>
      <c r="F47" s="47">
        <f>+F42+F46</f>
        <v>18597755.030000001</v>
      </c>
      <c r="G47" s="46"/>
      <c r="L47" s="47">
        <f>+L42+L46</f>
        <v>17205679.77</v>
      </c>
      <c r="M47" s="42"/>
      <c r="N47" s="19" t="s">
        <v>172</v>
      </c>
      <c r="O47" s="19">
        <v>1371435.16</v>
      </c>
      <c r="Q47" s="19">
        <v>616099.80000000005</v>
      </c>
    </row>
    <row r="48" spans="1:17" ht="13.5" thickTop="1">
      <c r="M48" s="42"/>
      <c r="N48" s="19" t="s">
        <v>119</v>
      </c>
      <c r="O48" s="46">
        <v>658216.29</v>
      </c>
      <c r="Q48" s="46">
        <v>666746.30000000005</v>
      </c>
    </row>
    <row r="49" spans="1:17">
      <c r="A49" s="42" t="s">
        <v>120</v>
      </c>
      <c r="M49" s="42"/>
      <c r="N49" s="19" t="s">
        <v>173</v>
      </c>
      <c r="O49" s="51">
        <v>0</v>
      </c>
      <c r="Q49" s="51">
        <v>0</v>
      </c>
    </row>
    <row r="50" spans="1:17" ht="13.5" thickBot="1">
      <c r="A50" s="19" t="s">
        <v>121</v>
      </c>
      <c r="F50" s="46">
        <v>669079.48</v>
      </c>
      <c r="G50" s="46"/>
      <c r="L50" s="46">
        <v>322903.23</v>
      </c>
      <c r="M50" s="42"/>
      <c r="O50" s="45">
        <f>SUM(O47:O49)</f>
        <v>2029651.45</v>
      </c>
      <c r="Q50" s="45">
        <f>SUM(Q47:Q49)</f>
        <v>1282846.1000000001</v>
      </c>
    </row>
    <row r="51" spans="1:17" ht="13.5" thickTop="1">
      <c r="A51" s="19" t="s">
        <v>122</v>
      </c>
      <c r="F51" s="19">
        <v>1178.26</v>
      </c>
      <c r="L51" s="19">
        <v>1178.26</v>
      </c>
      <c r="M51" s="42"/>
    </row>
    <row r="52" spans="1:17" ht="13.5" thickBot="1">
      <c r="F52" s="45">
        <f>+F50+F51</f>
        <v>670257.74</v>
      </c>
      <c r="L52" s="45">
        <f>+L50+L51</f>
        <v>324081.49</v>
      </c>
      <c r="M52" s="42"/>
    </row>
    <row r="53" spans="1:17" ht="14.25" thickTop="1" thickBot="1">
      <c r="M53" s="42"/>
      <c r="N53" s="42" t="s">
        <v>123</v>
      </c>
      <c r="O53" s="47">
        <f>+O23+O40+O50</f>
        <v>164515629.30999997</v>
      </c>
      <c r="Q53" s="47">
        <f>+Q23+Q40+Q50</f>
        <v>162835387.84999999</v>
      </c>
    </row>
    <row r="54" spans="1:17" ht="14.25" thickTop="1" thickBot="1">
      <c r="A54" s="42" t="s">
        <v>124</v>
      </c>
      <c r="F54" s="47">
        <f>+F9+F35+F47+F52</f>
        <v>164515629.31000003</v>
      </c>
      <c r="G54" s="46"/>
      <c r="L54" s="47">
        <f>+L9+L35+L47+L52</f>
        <v>162835387.85000002</v>
      </c>
      <c r="M54" s="42"/>
      <c r="N54" s="42"/>
      <c r="O54" s="51">
        <f>+O53-F54</f>
        <v>0</v>
      </c>
      <c r="Q54" s="51">
        <f>+Q53-L54</f>
        <v>0</v>
      </c>
    </row>
    <row r="55" spans="1:17" ht="13.5" thickTop="1">
      <c r="M55" s="42"/>
    </row>
    <row r="56" spans="1:17">
      <c r="A56" s="42" t="s">
        <v>125</v>
      </c>
      <c r="M56" s="42"/>
      <c r="N56" s="42" t="s">
        <v>126</v>
      </c>
    </row>
    <row r="57" spans="1:17" ht="13.5" thickBot="1">
      <c r="A57" s="19" t="s">
        <v>127</v>
      </c>
      <c r="F57" s="47">
        <v>68912102.870000005</v>
      </c>
      <c r="G57" s="46"/>
      <c r="L57" s="47">
        <v>60473855.380000003</v>
      </c>
      <c r="N57" s="19" t="s">
        <v>128</v>
      </c>
      <c r="O57" s="47">
        <v>68912102.870000005</v>
      </c>
      <c r="Q57" s="47">
        <v>60473855.380000003</v>
      </c>
    </row>
    <row r="58" spans="1:17" ht="13.5" thickTop="1">
      <c r="F58" s="46"/>
      <c r="G58" s="46"/>
      <c r="L58" s="46"/>
      <c r="O58" s="46"/>
    </row>
    <row r="59" spans="1:17">
      <c r="F59" s="46"/>
      <c r="G59" s="46"/>
      <c r="L59" s="46"/>
      <c r="O59" s="46"/>
    </row>
    <row r="60" spans="1:17" s="53" customFormat="1" ht="18">
      <c r="A60" s="34" t="s">
        <v>129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N60" s="34" t="s">
        <v>130</v>
      </c>
      <c r="O60" s="52"/>
      <c r="P60" s="54"/>
      <c r="Q60" s="52"/>
    </row>
    <row r="61" spans="1:17" ht="22.5">
      <c r="A61" s="34" t="s">
        <v>174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N61" s="56"/>
      <c r="O61" s="52"/>
      <c r="P61" s="46"/>
    </row>
    <row r="62" spans="1:17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O62" s="38" t="s">
        <v>55</v>
      </c>
      <c r="Q62" s="39" t="s">
        <v>56</v>
      </c>
    </row>
    <row r="63" spans="1:17">
      <c r="B63" s="40" t="s">
        <v>169</v>
      </c>
      <c r="C63" s="40"/>
      <c r="D63" s="40"/>
      <c r="E63" s="40"/>
      <c r="F63" s="40"/>
      <c r="G63" s="40"/>
      <c r="H63" s="40" t="s">
        <v>170</v>
      </c>
      <c r="I63" s="40"/>
      <c r="J63" s="40"/>
      <c r="K63" s="40"/>
      <c r="L63" s="40"/>
      <c r="O63" s="41" t="s">
        <v>171</v>
      </c>
      <c r="Q63" s="41" t="s">
        <v>57</v>
      </c>
    </row>
    <row r="64" spans="1:17">
      <c r="A64" s="42" t="s">
        <v>131</v>
      </c>
      <c r="N64" s="19" t="s">
        <v>132</v>
      </c>
      <c r="O64" s="19">
        <v>349764.15800000296</v>
      </c>
      <c r="Q64" s="19">
        <v>1381044.0599999982</v>
      </c>
    </row>
    <row r="65" spans="1:17">
      <c r="A65" s="19" t="s">
        <v>133</v>
      </c>
      <c r="D65" s="19">
        <v>6057086.7400000012</v>
      </c>
      <c r="J65" s="19">
        <v>5895518.8899999987</v>
      </c>
      <c r="N65" s="19" t="s">
        <v>134</v>
      </c>
    </row>
    <row r="66" spans="1:17">
      <c r="A66" s="19" t="s">
        <v>135</v>
      </c>
      <c r="D66" s="19">
        <v>574353.67999999993</v>
      </c>
      <c r="J66" s="19">
        <v>483751.27999999985</v>
      </c>
      <c r="N66" s="19" t="s">
        <v>136</v>
      </c>
      <c r="O66" s="50">
        <v>-5392847.8000000017</v>
      </c>
      <c r="Q66" s="50">
        <v>-6669194.3900000006</v>
      </c>
    </row>
    <row r="67" spans="1:17">
      <c r="A67" s="19" t="s">
        <v>137</v>
      </c>
      <c r="D67" s="50">
        <v>9769590.3100000005</v>
      </c>
      <c r="F67" s="19">
        <f>SUM(D65:D67)</f>
        <v>16401030.73</v>
      </c>
      <c r="J67" s="50">
        <v>9162020.8900000006</v>
      </c>
      <c r="L67" s="19">
        <f>SUM(J65:J67)</f>
        <v>15541291.059999999</v>
      </c>
      <c r="N67" s="42" t="s">
        <v>138</v>
      </c>
      <c r="O67" s="46">
        <f>+O64+O66</f>
        <v>-5043083.6419999991</v>
      </c>
      <c r="P67" s="46"/>
      <c r="Q67" s="46">
        <f>+Q64+Q66</f>
        <v>-5288150.3300000019</v>
      </c>
    </row>
    <row r="68" spans="1:17">
      <c r="A68" s="42" t="s">
        <v>139</v>
      </c>
      <c r="F68" s="50">
        <v>19267548.899999999</v>
      </c>
      <c r="G68" s="46"/>
      <c r="L68" s="50">
        <v>16664381.4</v>
      </c>
      <c r="N68" s="19" t="s">
        <v>140</v>
      </c>
    </row>
    <row r="69" spans="1:17">
      <c r="A69" s="19" t="s">
        <v>141</v>
      </c>
      <c r="F69" s="19">
        <f>+F67-F68</f>
        <v>-2866518.1699999981</v>
      </c>
      <c r="L69" s="19">
        <f>+L67-L68</f>
        <v>-1123090.3400000017</v>
      </c>
      <c r="N69" s="19" t="s">
        <v>142</v>
      </c>
      <c r="O69" s="19">
        <v>-98384.39</v>
      </c>
      <c r="Q69" s="19">
        <v>-104697.47</v>
      </c>
    </row>
    <row r="70" spans="1:17" ht="13.5" thickBot="1">
      <c r="A70" s="42" t="s">
        <v>143</v>
      </c>
      <c r="F70" s="50">
        <v>3895889.24</v>
      </c>
      <c r="G70" s="46"/>
      <c r="L70" s="50">
        <v>2214109.6100000003</v>
      </c>
      <c r="N70" s="42" t="s">
        <v>144</v>
      </c>
      <c r="O70" s="45">
        <f>+O67+O69</f>
        <v>-5141468.0319999987</v>
      </c>
      <c r="Q70" s="45">
        <f>+Q67+Q69</f>
        <v>-5392847.8000000017</v>
      </c>
    </row>
    <row r="71" spans="1:17" ht="13.5" thickTop="1">
      <c r="A71" s="19" t="s">
        <v>138</v>
      </c>
      <c r="F71" s="46">
        <f>+F69+F70</f>
        <v>1029371.0700000022</v>
      </c>
      <c r="G71" s="46"/>
      <c r="L71" s="46">
        <f>+L69+L70</f>
        <v>1091019.2699999986</v>
      </c>
    </row>
    <row r="72" spans="1:17">
      <c r="A72" s="42" t="s">
        <v>145</v>
      </c>
      <c r="D72" s="19">
        <v>3339529.5419999994</v>
      </c>
      <c r="J72" s="19">
        <v>3416277.42</v>
      </c>
    </row>
    <row r="73" spans="1:17">
      <c r="A73" s="19" t="s">
        <v>146</v>
      </c>
      <c r="D73" s="50">
        <v>75292.27</v>
      </c>
      <c r="F73" s="50">
        <f>+D72+D73</f>
        <v>3414821.8119999995</v>
      </c>
      <c r="G73" s="46"/>
      <c r="J73" s="50">
        <v>45875.15</v>
      </c>
      <c r="L73" s="50">
        <f>+J72+J73</f>
        <v>3462152.57</v>
      </c>
    </row>
    <row r="74" spans="1:17">
      <c r="A74" s="19" t="s">
        <v>147</v>
      </c>
      <c r="F74" s="19">
        <f>+F71-F73</f>
        <v>-2385450.7419999973</v>
      </c>
      <c r="L74" s="19">
        <f>+L71-L73</f>
        <v>-2371133.3000000012</v>
      </c>
    </row>
    <row r="75" spans="1:17">
      <c r="A75" s="42" t="s">
        <v>148</v>
      </c>
    </row>
    <row r="76" spans="1:17">
      <c r="A76" s="19" t="s">
        <v>149</v>
      </c>
      <c r="D76" s="19">
        <v>74532.92</v>
      </c>
      <c r="F76" s="46"/>
      <c r="G76" s="46"/>
      <c r="J76" s="19">
        <v>97785.420000000013</v>
      </c>
      <c r="L76" s="46"/>
    </row>
    <row r="77" spans="1:17">
      <c r="A77" s="42" t="s">
        <v>150</v>
      </c>
    </row>
    <row r="78" spans="1:17">
      <c r="A78" s="19" t="s">
        <v>151</v>
      </c>
      <c r="D78" s="51">
        <v>0</v>
      </c>
      <c r="J78" s="51">
        <v>0</v>
      </c>
    </row>
    <row r="79" spans="1:17">
      <c r="A79" s="19" t="s">
        <v>152</v>
      </c>
      <c r="D79" s="50">
        <v>687326.3</v>
      </c>
      <c r="F79" s="50">
        <f>+D76-D78-D79</f>
        <v>-612793.38</v>
      </c>
      <c r="G79" s="46"/>
      <c r="J79" s="50">
        <v>666802.46</v>
      </c>
      <c r="L79" s="50">
        <f>+J76-J78-J79</f>
        <v>-569017.03999999992</v>
      </c>
    </row>
    <row r="80" spans="1:17">
      <c r="A80" s="19" t="s">
        <v>153</v>
      </c>
      <c r="F80" s="19">
        <f>+F74+F79</f>
        <v>-2998244.1219999972</v>
      </c>
      <c r="L80" s="19">
        <f>+L74+L79</f>
        <v>-2940150.3400000012</v>
      </c>
    </row>
    <row r="81" spans="1:17">
      <c r="A81" s="42" t="s">
        <v>154</v>
      </c>
    </row>
    <row r="82" spans="1:17">
      <c r="A82" s="19" t="s">
        <v>155</v>
      </c>
      <c r="D82" s="19">
        <v>3091822.25</v>
      </c>
      <c r="J82" s="19">
        <v>3234852.6399999987</v>
      </c>
    </row>
    <row r="83" spans="1:17">
      <c r="A83" s="19" t="s">
        <v>156</v>
      </c>
      <c r="D83" s="51">
        <v>0</v>
      </c>
      <c r="J83" s="51">
        <v>0</v>
      </c>
    </row>
    <row r="84" spans="1:17">
      <c r="A84" s="19" t="s">
        <v>157</v>
      </c>
      <c r="D84" s="50">
        <v>805777.39000000013</v>
      </c>
      <c r="F84" s="19">
        <f>SUM(D82:D84)</f>
        <v>3897599.64</v>
      </c>
      <c r="J84" s="50">
        <v>3892219.4900000007</v>
      </c>
      <c r="L84" s="19">
        <f>SUM(J82:J84)</f>
        <v>7127072.129999999</v>
      </c>
    </row>
    <row r="85" spans="1:17">
      <c r="A85" s="42" t="s">
        <v>140</v>
      </c>
    </row>
    <row r="86" spans="1:17">
      <c r="A86" s="19" t="s">
        <v>158</v>
      </c>
      <c r="D86" s="19">
        <v>9992.23</v>
      </c>
      <c r="J86" s="19">
        <v>27658.81</v>
      </c>
    </row>
    <row r="87" spans="1:17">
      <c r="A87" s="19" t="s">
        <v>159</v>
      </c>
      <c r="D87" s="51">
        <v>0</v>
      </c>
      <c r="J87" s="19">
        <v>2203900.35</v>
      </c>
    </row>
    <row r="88" spans="1:17">
      <c r="A88" s="19" t="s">
        <v>160</v>
      </c>
      <c r="D88" s="50">
        <v>539599.13</v>
      </c>
      <c r="F88" s="50">
        <f>+D86+D87+D88</f>
        <v>549591.36</v>
      </c>
      <c r="G88" s="46"/>
      <c r="J88" s="50">
        <v>574318.56999999995</v>
      </c>
      <c r="L88" s="50">
        <f>+J86+J87+J88</f>
        <v>2805877.73</v>
      </c>
    </row>
    <row r="89" spans="1:17">
      <c r="A89" s="19" t="s">
        <v>161</v>
      </c>
      <c r="F89" s="19">
        <f>+F80+F84-F88</f>
        <v>349764.15800000296</v>
      </c>
      <c r="L89" s="19">
        <f>+L80+L84-L88</f>
        <v>1381044.0599999977</v>
      </c>
    </row>
    <row r="90" spans="1:17">
      <c r="A90" s="42" t="s">
        <v>162</v>
      </c>
      <c r="B90" s="57"/>
      <c r="C90" s="58"/>
      <c r="D90" s="58"/>
      <c r="E90" s="59"/>
      <c r="F90" s="59"/>
      <c r="G90" s="59"/>
      <c r="H90" s="57"/>
      <c r="I90" s="58"/>
      <c r="J90" s="58"/>
      <c r="K90" s="59"/>
      <c r="L90" s="59"/>
    </row>
    <row r="91" spans="1:17">
      <c r="A91" s="19" t="s">
        <v>163</v>
      </c>
      <c r="B91" s="57"/>
      <c r="C91" s="58"/>
      <c r="D91" s="19">
        <v>5017746.2499999991</v>
      </c>
      <c r="E91" s="59"/>
      <c r="F91" s="59"/>
      <c r="G91" s="59"/>
      <c r="H91" s="57"/>
      <c r="I91" s="58"/>
      <c r="J91" s="19">
        <v>4886406.459999999</v>
      </c>
      <c r="K91" s="59"/>
      <c r="L91" s="59"/>
    </row>
    <row r="92" spans="1:17">
      <c r="A92" s="42" t="s">
        <v>164</v>
      </c>
      <c r="C92" s="58"/>
      <c r="E92" s="59"/>
      <c r="F92" s="59"/>
      <c r="G92" s="59"/>
      <c r="I92" s="58"/>
      <c r="K92" s="59"/>
      <c r="L92" s="59"/>
    </row>
    <row r="93" spans="1:17">
      <c r="A93" s="19" t="s">
        <v>165</v>
      </c>
      <c r="B93" s="57"/>
      <c r="C93" s="58"/>
      <c r="D93" s="50">
        <v>5017746.2499999991</v>
      </c>
      <c r="E93" s="59"/>
      <c r="F93" s="51">
        <f>+D91-D93</f>
        <v>0</v>
      </c>
      <c r="G93" s="51"/>
      <c r="H93" s="57"/>
      <c r="I93" s="58"/>
      <c r="J93" s="50">
        <v>4886406.459999999</v>
      </c>
      <c r="K93" s="59"/>
      <c r="L93" s="51">
        <f>+J91-J93</f>
        <v>0</v>
      </c>
      <c r="M93" s="55"/>
      <c r="N93" s="55"/>
    </row>
    <row r="94" spans="1:17" ht="13.5" thickBot="1">
      <c r="A94" s="42" t="s">
        <v>166</v>
      </c>
      <c r="B94" s="57"/>
      <c r="C94" s="58"/>
      <c r="F94" s="60">
        <f>+F89-F93</f>
        <v>349764.15800000296</v>
      </c>
      <c r="G94" s="61"/>
      <c r="H94" s="57"/>
      <c r="I94" s="58"/>
      <c r="L94" s="60">
        <f>+L89-L93</f>
        <v>1381044.0599999977</v>
      </c>
    </row>
    <row r="95" spans="1:17" ht="13.5" thickTop="1">
      <c r="A95" s="42"/>
      <c r="B95" s="57"/>
      <c r="C95" s="58"/>
      <c r="F95" s="61"/>
      <c r="G95" s="61"/>
      <c r="H95" s="57"/>
      <c r="I95" s="58"/>
      <c r="L95" s="61"/>
      <c r="P95" s="25"/>
    </row>
    <row r="96" spans="1:17">
      <c r="A96" s="55" t="s">
        <v>178</v>
      </c>
      <c r="B96" s="62"/>
      <c r="C96" s="63"/>
      <c r="D96" s="55"/>
      <c r="E96" s="55"/>
      <c r="F96" s="64"/>
      <c r="G96" s="64"/>
      <c r="H96" s="62"/>
      <c r="I96" s="63"/>
      <c r="J96" s="55"/>
      <c r="K96" s="55"/>
      <c r="L96" s="64"/>
      <c r="M96" s="55"/>
      <c r="N96" s="55"/>
      <c r="O96" s="55"/>
      <c r="P96" s="65"/>
      <c r="Q96" s="55"/>
    </row>
    <row r="97" spans="1:17">
      <c r="A97" s="55"/>
      <c r="B97" s="62"/>
      <c r="C97" s="63"/>
      <c r="D97" s="55"/>
      <c r="E97" s="55"/>
      <c r="F97" s="64"/>
      <c r="G97" s="64"/>
      <c r="H97" s="62"/>
      <c r="I97" s="63"/>
      <c r="J97" s="55"/>
      <c r="K97" s="55"/>
      <c r="L97" s="64"/>
      <c r="M97" s="55"/>
      <c r="N97" s="55"/>
      <c r="O97" s="55"/>
      <c r="P97" s="25"/>
      <c r="Q97" s="55"/>
    </row>
    <row r="98" spans="1:17">
      <c r="A98" s="18" t="s">
        <v>42</v>
      </c>
      <c r="D98" s="20" t="s">
        <v>43</v>
      </c>
      <c r="G98" s="22"/>
      <c r="H98" s="22"/>
      <c r="K98" s="21" t="s">
        <v>44</v>
      </c>
      <c r="P98" s="21" t="s">
        <v>45</v>
      </c>
    </row>
    <row r="99" spans="1:17">
      <c r="A99" s="23"/>
      <c r="D99" s="20" t="s">
        <v>46</v>
      </c>
      <c r="I99" s="66"/>
      <c r="K99" s="21" t="s">
        <v>46</v>
      </c>
      <c r="P99" s="21"/>
    </row>
    <row r="100" spans="1:17">
      <c r="A100" s="23"/>
      <c r="I100" s="67"/>
      <c r="P100" s="24"/>
    </row>
    <row r="101" spans="1:17">
      <c r="A101" s="23"/>
      <c r="P101" s="24"/>
    </row>
    <row r="102" spans="1:17">
      <c r="A102" s="25" t="s">
        <v>175</v>
      </c>
      <c r="D102" s="25" t="s">
        <v>176</v>
      </c>
      <c r="G102" s="25"/>
      <c r="H102" s="25"/>
      <c r="K102" s="25" t="s">
        <v>47</v>
      </c>
      <c r="P102" s="25" t="s">
        <v>48</v>
      </c>
    </row>
    <row r="103" spans="1:17">
      <c r="A103" s="25" t="s">
        <v>179</v>
      </c>
      <c r="D103" s="25" t="s">
        <v>180</v>
      </c>
      <c r="G103" s="25"/>
      <c r="H103" s="25"/>
      <c r="K103" s="25" t="s">
        <v>49</v>
      </c>
      <c r="P103" s="25" t="s">
        <v>50</v>
      </c>
    </row>
    <row r="104" spans="1:17">
      <c r="A104" s="26"/>
      <c r="O104" s="26"/>
      <c r="P104" s="25" t="s">
        <v>177</v>
      </c>
    </row>
  </sheetData>
  <printOptions horizontalCentered="1"/>
  <pageMargins left="0" right="0" top="0.19685039370078741" bottom="0.19685039370078741" header="0.51181102362204722" footer="0.51181102362204722"/>
  <pageSetup paperSize="8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2" tint="-0.499984740745262"/>
    <pageSetUpPr fitToPage="1"/>
  </sheetPr>
  <dimension ref="A1:BH68"/>
  <sheetViews>
    <sheetView zoomScale="75" workbookViewId="0">
      <selection activeCell="G42" sqref="G42"/>
    </sheetView>
  </sheetViews>
  <sheetFormatPr defaultColWidth="9.140625" defaultRowHeight="12.75"/>
  <cols>
    <col min="1" max="1" width="52" style="9" bestFit="1" customWidth="1"/>
    <col min="2" max="2" width="2" style="9" customWidth="1"/>
    <col min="3" max="3" width="15" style="9" customWidth="1"/>
    <col min="4" max="4" width="1.7109375" style="9" customWidth="1"/>
    <col min="5" max="5" width="17" style="9" customWidth="1"/>
    <col min="6" max="6" width="2.42578125" style="9" customWidth="1"/>
    <col min="7" max="7" width="53.28515625" style="9" bestFit="1" customWidth="1"/>
    <col min="8" max="8" width="2.28515625" style="9" customWidth="1"/>
    <col min="9" max="9" width="15.5703125" style="9" customWidth="1"/>
    <col min="10" max="10" width="1.7109375" style="9" customWidth="1"/>
    <col min="11" max="11" width="15.5703125" style="9" customWidth="1"/>
    <col min="12" max="60" width="9.140625" style="3"/>
    <col min="61" max="16384" width="9.140625" style="9"/>
  </cols>
  <sheetData>
    <row r="1" spans="1:11" ht="18">
      <c r="A1" s="1" t="str">
        <f>+[3]Ισοζ!A1</f>
        <v>ΔΗΜΟΣ ΚΑΡΔΙΤΣΑΣ (ΧΡΗΣΗ 2018)</v>
      </c>
      <c r="B1" s="1"/>
      <c r="C1" s="2"/>
      <c r="D1" s="1"/>
      <c r="E1" s="2"/>
      <c r="F1" s="2"/>
      <c r="G1" s="2"/>
      <c r="H1" s="1"/>
      <c r="I1" s="2"/>
      <c r="J1" s="1"/>
      <c r="K1" s="2"/>
    </row>
    <row r="2" spans="1:11" ht="18">
      <c r="A2" s="1" t="s">
        <v>0</v>
      </c>
      <c r="B2" s="1"/>
      <c r="C2" s="2"/>
      <c r="D2" s="1"/>
      <c r="E2" s="2"/>
      <c r="F2" s="2"/>
      <c r="G2" s="2"/>
      <c r="H2" s="1"/>
      <c r="I2" s="2"/>
      <c r="J2" s="1"/>
      <c r="K2" s="2"/>
    </row>
    <row r="3" spans="1:11">
      <c r="A3" s="4" t="s">
        <v>1</v>
      </c>
      <c r="B3" s="4"/>
      <c r="C3" s="5"/>
      <c r="D3" s="4"/>
      <c r="E3" s="5"/>
      <c r="F3" s="5"/>
      <c r="G3" s="5"/>
      <c r="H3" s="4"/>
      <c r="I3" s="5"/>
      <c r="J3" s="4"/>
      <c r="K3" s="5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5">
      <c r="A5" s="7" t="s">
        <v>2</v>
      </c>
      <c r="B5" s="7"/>
      <c r="C5" s="6"/>
      <c r="D5" s="7"/>
      <c r="E5" s="6"/>
      <c r="F5" s="6"/>
      <c r="G5" s="6"/>
      <c r="H5" s="7"/>
      <c r="I5" s="6"/>
      <c r="J5" s="7"/>
      <c r="K5" s="7" t="s">
        <v>3</v>
      </c>
    </row>
    <row r="6" spans="1:11">
      <c r="A6" s="8" t="s">
        <v>4</v>
      </c>
      <c r="B6" s="8"/>
      <c r="C6" s="6"/>
      <c r="D6" s="8"/>
      <c r="E6" s="6"/>
      <c r="F6" s="6"/>
      <c r="G6" s="8" t="s">
        <v>5</v>
      </c>
      <c r="H6" s="8"/>
      <c r="I6" s="6"/>
      <c r="J6" s="8"/>
      <c r="K6" s="6"/>
    </row>
    <row r="7" spans="1:11">
      <c r="A7" s="9" t="s">
        <v>6</v>
      </c>
      <c r="C7" s="6">
        <f>+[3]ΟΜ.2!C3</f>
        <v>0</v>
      </c>
      <c r="E7" s="6"/>
      <c r="F7" s="6"/>
      <c r="G7" s="9" t="s">
        <v>7</v>
      </c>
      <c r="I7" s="6">
        <f>+[3]ΟΜ.7!D3</f>
        <v>33137.5</v>
      </c>
      <c r="K7" s="6"/>
    </row>
    <row r="8" spans="1:11">
      <c r="A8" s="9" t="s">
        <v>8</v>
      </c>
      <c r="C8" s="6">
        <f>+[3]ΟΜ.2!C4</f>
        <v>0</v>
      </c>
      <c r="E8" s="6"/>
      <c r="F8" s="6"/>
      <c r="G8" s="9" t="s">
        <v>9</v>
      </c>
      <c r="I8" s="6">
        <f>+[3]ΟΜ.7!D4</f>
        <v>8542.5300000000007</v>
      </c>
      <c r="K8" s="6"/>
    </row>
    <row r="9" spans="1:11">
      <c r="A9" s="9" t="s">
        <v>10</v>
      </c>
      <c r="C9" s="6">
        <f>+[3]ΟΜ.2!C5</f>
        <v>0</v>
      </c>
      <c r="G9" s="9" t="s">
        <v>11</v>
      </c>
      <c r="I9" s="6">
        <f>+[3]ΟΜ.7!D5</f>
        <v>565811.14999999991</v>
      </c>
      <c r="K9" s="6"/>
    </row>
    <row r="10" spans="1:11">
      <c r="A10" s="9" t="s">
        <v>12</v>
      </c>
      <c r="C10" s="6">
        <f>+[3]ΟΜ.2!C6</f>
        <v>0</v>
      </c>
      <c r="G10" s="6" t="s">
        <v>13</v>
      </c>
      <c r="I10" s="10">
        <f>+[3]ΟΜ.7!D6</f>
        <v>6023949.2400000012</v>
      </c>
      <c r="K10" s="6">
        <f>SUM(I7:I10)</f>
        <v>6631440.4200000009</v>
      </c>
    </row>
    <row r="11" spans="1:11">
      <c r="A11" s="9" t="s">
        <v>14</v>
      </c>
      <c r="C11" s="6">
        <f>+[3]ΟΜ.2!C7</f>
        <v>0</v>
      </c>
    </row>
    <row r="12" spans="1:11">
      <c r="A12" s="9" t="s">
        <v>15</v>
      </c>
      <c r="C12" s="6">
        <f>+[3]ΟΜ.2!C8</f>
        <v>0</v>
      </c>
      <c r="E12" s="6"/>
      <c r="F12" s="6"/>
      <c r="G12" s="8" t="s">
        <v>16</v>
      </c>
      <c r="I12" s="6"/>
      <c r="K12" s="6"/>
    </row>
    <row r="13" spans="1:11">
      <c r="A13" s="9" t="s">
        <v>17</v>
      </c>
      <c r="C13" s="6">
        <f>+[3]ΟΜ.2!C9</f>
        <v>0</v>
      </c>
      <c r="E13" s="6"/>
      <c r="F13" s="6"/>
      <c r="G13" s="9" t="s">
        <v>18</v>
      </c>
      <c r="I13" s="6">
        <f>+[3]ΟΜ.7!D7</f>
        <v>13619958.16</v>
      </c>
      <c r="K13" s="6"/>
    </row>
    <row r="14" spans="1:11">
      <c r="A14" s="9" t="s">
        <v>19</v>
      </c>
      <c r="C14" s="10">
        <f>+[3]ΟΜ.2!C10</f>
        <v>0</v>
      </c>
      <c r="E14" s="6">
        <f>SUM(C7:C14)</f>
        <v>0</v>
      </c>
      <c r="F14" s="6"/>
      <c r="G14" s="9" t="s">
        <v>20</v>
      </c>
      <c r="I14" s="6">
        <f>+[3]ΟΜ.7!D8</f>
        <v>45521.39</v>
      </c>
    </row>
    <row r="15" spans="1:11">
      <c r="A15" s="6"/>
      <c r="B15" s="6"/>
      <c r="C15" s="6"/>
      <c r="D15" s="6"/>
      <c r="E15" s="6"/>
      <c r="F15" s="6"/>
      <c r="G15" s="9" t="s">
        <v>21</v>
      </c>
      <c r="I15" s="6">
        <f>+[3]ΟΜ.7!D9</f>
        <v>74532.92</v>
      </c>
    </row>
    <row r="16" spans="1:11">
      <c r="A16" s="8" t="s">
        <v>22</v>
      </c>
      <c r="B16" s="8"/>
      <c r="C16" s="6"/>
      <c r="D16" s="8"/>
      <c r="E16" s="6"/>
      <c r="F16" s="6"/>
      <c r="G16" s="11" t="s">
        <v>23</v>
      </c>
      <c r="I16" s="10">
        <f>+[3]ΟΜ.7!C18</f>
        <v>0</v>
      </c>
      <c r="J16" s="6"/>
      <c r="K16" s="10">
        <f>SUM(I13:I16)</f>
        <v>13740012.470000001</v>
      </c>
    </row>
    <row r="17" spans="1:11">
      <c r="A17" s="9" t="s">
        <v>24</v>
      </c>
      <c r="C17" s="6">
        <f>+[3]ΟΜ.2!D3</f>
        <v>0</v>
      </c>
      <c r="E17" s="6"/>
      <c r="F17" s="6"/>
      <c r="G17" s="6"/>
      <c r="I17" s="6"/>
      <c r="K17" s="6"/>
    </row>
    <row r="18" spans="1:11">
      <c r="A18" s="9" t="s">
        <v>8</v>
      </c>
      <c r="C18" s="6">
        <f>+[3]ΟΜ.2!D4</f>
        <v>0</v>
      </c>
      <c r="E18" s="6"/>
      <c r="F18" s="6"/>
      <c r="G18" s="6"/>
      <c r="I18" s="6"/>
      <c r="K18" s="6"/>
    </row>
    <row r="19" spans="1:11">
      <c r="A19" s="9" t="s">
        <v>10</v>
      </c>
      <c r="C19" s="6">
        <f>+[3]ΟΜ.2!D5</f>
        <v>0</v>
      </c>
      <c r="E19" s="6"/>
      <c r="F19" s="6"/>
      <c r="G19" s="6"/>
      <c r="I19" s="6"/>
      <c r="K19" s="6"/>
    </row>
    <row r="20" spans="1:11">
      <c r="A20" s="9" t="s">
        <v>12</v>
      </c>
      <c r="C20" s="6">
        <f>+[3]ΟΜ.2!D6</f>
        <v>0</v>
      </c>
      <c r="E20" s="6"/>
      <c r="F20" s="6"/>
      <c r="G20" s="6"/>
      <c r="I20" s="6"/>
      <c r="K20" s="6"/>
    </row>
    <row r="21" spans="1:11">
      <c r="A21" s="9" t="s">
        <v>14</v>
      </c>
      <c r="C21" s="6">
        <f>+[3]ΟΜ.2!D7</f>
        <v>13643.509999999998</v>
      </c>
      <c r="E21" s="6"/>
      <c r="F21" s="6"/>
      <c r="G21" s="6"/>
      <c r="I21" s="6"/>
      <c r="K21" s="6"/>
    </row>
    <row r="22" spans="1:11">
      <c r="A22" s="9" t="s">
        <v>15</v>
      </c>
      <c r="C22" s="6">
        <f>+[3]ΟΜ.2!D8</f>
        <v>756649.65999999992</v>
      </c>
      <c r="E22" s="6"/>
      <c r="F22" s="6"/>
      <c r="G22" s="6"/>
      <c r="I22" s="6"/>
      <c r="K22" s="6"/>
    </row>
    <row r="23" spans="1:11">
      <c r="A23" s="9" t="s">
        <v>17</v>
      </c>
      <c r="C23" s="6">
        <f>+[3]ΟΜ.2!D9</f>
        <v>186873.52000000002</v>
      </c>
      <c r="E23" s="6"/>
      <c r="F23" s="6"/>
      <c r="G23" s="6"/>
      <c r="I23" s="6"/>
      <c r="K23" s="6"/>
    </row>
    <row r="24" spans="1:11">
      <c r="A24" s="9" t="s">
        <v>19</v>
      </c>
      <c r="C24" s="10">
        <f>+[3]ΟΜ.2!D10</f>
        <v>0</v>
      </c>
      <c r="E24" s="10">
        <f>SUM(C17:C24)</f>
        <v>957166.69</v>
      </c>
      <c r="F24" s="12"/>
      <c r="G24" s="6"/>
      <c r="I24" s="6"/>
      <c r="K24" s="6"/>
    </row>
    <row r="25" spans="1:11">
      <c r="A25" s="8" t="s">
        <v>25</v>
      </c>
      <c r="B25" s="8"/>
      <c r="C25" s="6"/>
      <c r="D25" s="8"/>
      <c r="E25" s="6">
        <f>+E14+E24</f>
        <v>957166.69</v>
      </c>
      <c r="F25" s="6"/>
      <c r="G25" s="6"/>
      <c r="H25" s="8"/>
      <c r="I25" s="6"/>
      <c r="J25" s="8"/>
      <c r="K25" s="6"/>
    </row>
    <row r="26" spans="1:11">
      <c r="A26" s="8"/>
      <c r="B26" s="8"/>
      <c r="C26" s="6"/>
      <c r="D26" s="8"/>
      <c r="E26" s="6"/>
      <c r="F26" s="6"/>
      <c r="G26" s="6"/>
      <c r="H26" s="8"/>
      <c r="I26" s="6"/>
      <c r="J26" s="8"/>
      <c r="K26" s="6"/>
    </row>
    <row r="27" spans="1:11">
      <c r="A27" s="8" t="s">
        <v>26</v>
      </c>
      <c r="B27" s="8"/>
      <c r="C27" s="6"/>
      <c r="D27" s="8"/>
      <c r="E27" s="6"/>
      <c r="F27" s="6"/>
      <c r="G27" s="6"/>
      <c r="H27" s="8"/>
      <c r="I27" s="6"/>
      <c r="J27" s="8"/>
      <c r="K27" s="6"/>
    </row>
    <row r="28" spans="1:11">
      <c r="A28" s="9" t="s">
        <v>24</v>
      </c>
      <c r="C28" s="6">
        <f>+[3]ΟΜ.2!F3</f>
        <v>0</v>
      </c>
      <c r="E28" s="6"/>
      <c r="F28" s="6"/>
      <c r="G28" s="6"/>
      <c r="I28" s="6"/>
      <c r="K28" s="6"/>
    </row>
    <row r="29" spans="1:11">
      <c r="A29" s="9" t="s">
        <v>8</v>
      </c>
      <c r="C29" s="6">
        <f>+[3]ΟΜ.2!F4</f>
        <v>0</v>
      </c>
      <c r="E29" s="6"/>
      <c r="F29" s="6"/>
      <c r="G29" s="6"/>
      <c r="I29" s="6"/>
      <c r="K29" s="6"/>
    </row>
    <row r="30" spans="1:11">
      <c r="A30" s="9" t="s">
        <v>10</v>
      </c>
      <c r="C30" s="6">
        <f>+[3]ΟΜ.2!F5</f>
        <v>0</v>
      </c>
      <c r="E30" s="6"/>
      <c r="F30" s="6"/>
      <c r="G30" s="6"/>
      <c r="I30" s="6"/>
      <c r="K30" s="6"/>
    </row>
    <row r="31" spans="1:11">
      <c r="A31" s="9" t="s">
        <v>12</v>
      </c>
      <c r="C31" s="6">
        <f>+[3]ΟΜ.2!F6</f>
        <v>0</v>
      </c>
      <c r="E31" s="6"/>
      <c r="F31" s="6"/>
      <c r="G31" s="6"/>
      <c r="I31" s="6"/>
      <c r="K31" s="6"/>
    </row>
    <row r="32" spans="1:11">
      <c r="A32" s="9" t="s">
        <v>14</v>
      </c>
      <c r="C32" s="6">
        <f>+[3]ΟΜ.2!F7</f>
        <v>0</v>
      </c>
      <c r="E32" s="6"/>
      <c r="F32" s="6"/>
      <c r="G32" s="6"/>
      <c r="I32" s="6"/>
      <c r="K32" s="6"/>
    </row>
    <row r="33" spans="1:11">
      <c r="A33" s="9" t="s">
        <v>15</v>
      </c>
      <c r="C33" s="6">
        <f>+[3]ΟΜ.2!F8</f>
        <v>0</v>
      </c>
      <c r="E33" s="6"/>
      <c r="F33" s="6"/>
      <c r="G33" s="6"/>
      <c r="I33" s="6"/>
      <c r="K33" s="6"/>
    </row>
    <row r="34" spans="1:11">
      <c r="A34" s="9" t="s">
        <v>17</v>
      </c>
      <c r="C34" s="6">
        <f>+[3]ΟΜ.2!F9</f>
        <v>0</v>
      </c>
      <c r="E34" s="6"/>
      <c r="F34" s="6"/>
      <c r="G34" s="6"/>
      <c r="I34" s="6"/>
      <c r="K34" s="6"/>
    </row>
    <row r="35" spans="1:11">
      <c r="A35" s="9" t="s">
        <v>19</v>
      </c>
      <c r="C35" s="10">
        <f>+[3]ΟΜ.2!F10</f>
        <v>0</v>
      </c>
      <c r="E35" s="10">
        <f>SUM(C28:C35)</f>
        <v>0</v>
      </c>
      <c r="F35" s="12"/>
      <c r="G35" s="6"/>
      <c r="I35" s="6"/>
      <c r="K35" s="6"/>
    </row>
    <row r="36" spans="1:11">
      <c r="A36" s="8" t="s">
        <v>27</v>
      </c>
      <c r="B36" s="8"/>
      <c r="C36" s="6"/>
      <c r="D36" s="8"/>
      <c r="E36" s="6">
        <f>+E25-E35</f>
        <v>957166.69</v>
      </c>
      <c r="F36" s="6"/>
      <c r="G36" s="6"/>
      <c r="H36" s="8"/>
      <c r="I36" s="6"/>
      <c r="J36" s="8"/>
      <c r="K36" s="6"/>
    </row>
    <row r="37" spans="1:11">
      <c r="A37" s="8"/>
      <c r="B37" s="8"/>
      <c r="C37" s="6"/>
      <c r="D37" s="8"/>
      <c r="E37" s="6"/>
      <c r="F37" s="6"/>
      <c r="G37" s="6"/>
      <c r="H37" s="8"/>
      <c r="I37" s="6"/>
      <c r="J37" s="8"/>
      <c r="K37" s="6"/>
    </row>
    <row r="38" spans="1:11">
      <c r="A38" s="8" t="s">
        <v>28</v>
      </c>
      <c r="B38" s="8"/>
      <c r="C38" s="6"/>
      <c r="D38" s="8"/>
      <c r="E38" s="6"/>
      <c r="F38" s="6"/>
      <c r="G38" s="6"/>
      <c r="H38" s="8"/>
      <c r="I38" s="6"/>
      <c r="J38" s="8"/>
      <c r="K38" s="6"/>
    </row>
    <row r="39" spans="1:11">
      <c r="A39" s="9" t="s">
        <v>29</v>
      </c>
      <c r="C39" s="6">
        <f>+[3]ΟΜ.6!C3</f>
        <v>8854737.3399999999</v>
      </c>
      <c r="E39" s="6"/>
      <c r="F39" s="6"/>
      <c r="G39" s="6"/>
      <c r="I39" s="6"/>
      <c r="K39" s="6"/>
    </row>
    <row r="40" spans="1:11">
      <c r="A40" s="9" t="s">
        <v>30</v>
      </c>
      <c r="C40" s="6">
        <f>+[3]ΟΜ.6!C4</f>
        <v>602116.46</v>
      </c>
      <c r="E40" s="6"/>
      <c r="F40" s="6"/>
      <c r="G40" s="6"/>
      <c r="I40" s="6"/>
      <c r="K40" s="6"/>
    </row>
    <row r="41" spans="1:11">
      <c r="A41" s="9" t="s">
        <v>31</v>
      </c>
      <c r="C41" s="6">
        <f>+[3]ΟΜ.6!C5</f>
        <v>2751662.8000000003</v>
      </c>
      <c r="E41" s="6"/>
      <c r="F41" s="6"/>
      <c r="G41" s="6"/>
      <c r="I41" s="6"/>
      <c r="K41" s="6"/>
    </row>
    <row r="42" spans="1:11">
      <c r="A42" s="9" t="s">
        <v>32</v>
      </c>
      <c r="C42" s="6">
        <f>+[3]ΟΜ.6!C6</f>
        <v>169972.44</v>
      </c>
      <c r="E42" s="6"/>
      <c r="F42" s="6"/>
      <c r="G42" s="6"/>
      <c r="I42" s="6"/>
      <c r="K42" s="6"/>
    </row>
    <row r="43" spans="1:11">
      <c r="A43" s="9" t="s">
        <v>33</v>
      </c>
      <c r="C43" s="6">
        <f>+[3]ΟΜ.6!C7</f>
        <v>2937968.73</v>
      </c>
      <c r="E43" s="6"/>
      <c r="F43" s="6"/>
      <c r="G43" s="6"/>
      <c r="I43" s="6"/>
      <c r="K43" s="6"/>
    </row>
    <row r="44" spans="1:11">
      <c r="A44" s="9" t="s">
        <v>34</v>
      </c>
      <c r="C44" s="6">
        <f>+[3]ΟΜ.6!C8</f>
        <v>687326.3</v>
      </c>
      <c r="E44" s="6"/>
      <c r="F44" s="6"/>
      <c r="G44" s="6"/>
      <c r="I44" s="6"/>
      <c r="K44" s="6"/>
    </row>
    <row r="45" spans="1:11">
      <c r="A45" s="9" t="s">
        <v>35</v>
      </c>
      <c r="C45" s="6">
        <f>+[3]ΟΜ.6!C9</f>
        <v>5017746.2499999991</v>
      </c>
      <c r="E45" s="6"/>
      <c r="F45" s="6"/>
      <c r="G45" s="6"/>
      <c r="I45" s="6"/>
      <c r="K45" s="6"/>
    </row>
    <row r="46" spans="1:11">
      <c r="A46" s="9" t="s">
        <v>36</v>
      </c>
      <c r="C46" s="12">
        <f>+[3]ΟΜ.6!C10</f>
        <v>1391000</v>
      </c>
      <c r="F46" s="12"/>
      <c r="G46" s="6"/>
      <c r="I46" s="6"/>
      <c r="K46" s="6"/>
    </row>
    <row r="47" spans="1:11">
      <c r="A47" s="13" t="s">
        <v>37</v>
      </c>
      <c r="C47" s="12">
        <f>+[3]ΟΜ.6!C11</f>
        <v>0</v>
      </c>
      <c r="D47" s="3"/>
      <c r="E47" s="10">
        <f>SUM(C39:C47)</f>
        <v>22412530.32</v>
      </c>
      <c r="F47" s="12"/>
      <c r="G47" s="6"/>
      <c r="I47" s="6"/>
      <c r="K47" s="6"/>
    </row>
    <row r="48" spans="1:11">
      <c r="A48" s="6"/>
      <c r="B48" s="6"/>
      <c r="C48" s="6"/>
      <c r="D48" s="6"/>
      <c r="E48" s="6">
        <f>+E36+E47</f>
        <v>23369697.010000002</v>
      </c>
      <c r="F48" s="6"/>
      <c r="G48" s="6"/>
      <c r="H48" s="6"/>
      <c r="I48" s="6"/>
      <c r="J48" s="6"/>
      <c r="K48" s="6"/>
    </row>
    <row r="49" spans="1:11">
      <c r="A49" s="8" t="s">
        <v>38</v>
      </c>
      <c r="B49" s="6"/>
      <c r="C49" s="6"/>
      <c r="D49" s="6"/>
      <c r="E49" s="6"/>
      <c r="F49" s="12"/>
      <c r="G49" s="6"/>
      <c r="H49" s="6"/>
      <c r="I49" s="6"/>
      <c r="J49" s="6"/>
    </row>
    <row r="50" spans="1:11">
      <c r="A50" s="11" t="s">
        <v>39</v>
      </c>
      <c r="C50" s="6">
        <f>+[3]ΟΜ.7!C17</f>
        <v>0</v>
      </c>
      <c r="D50" s="6"/>
      <c r="E50" s="12"/>
      <c r="F50" s="12"/>
      <c r="G50" s="6"/>
      <c r="H50" s="6"/>
      <c r="I50" s="6"/>
      <c r="J50" s="6"/>
    </row>
    <row r="51" spans="1:11">
      <c r="A51" s="11" t="s">
        <v>40</v>
      </c>
      <c r="C51" s="10">
        <f>+[3]ΟΜ.7!C19+[3]ΟΜ.7!C20</f>
        <v>0</v>
      </c>
      <c r="D51" s="6"/>
      <c r="E51" s="10">
        <f>SUM(C50:C51)</f>
        <v>0</v>
      </c>
      <c r="F51" s="12"/>
      <c r="G51" s="6"/>
      <c r="H51" s="6"/>
      <c r="I51" s="6"/>
      <c r="J51" s="6"/>
    </row>
    <row r="52" spans="1:11">
      <c r="A52" s="8" t="s">
        <v>41</v>
      </c>
      <c r="B52" s="8"/>
      <c r="C52" s="6"/>
      <c r="D52" s="8"/>
      <c r="E52" s="6">
        <f>+E48-E51</f>
        <v>23369697.010000002</v>
      </c>
      <c r="F52" s="6"/>
      <c r="H52" s="8"/>
      <c r="J52" s="8"/>
    </row>
    <row r="53" spans="1:11">
      <c r="A53" s="8" t="str">
        <f>IF(+E53&gt;0,"Κέρδη εκμεταλλεύσεως","Ζημίες εκμεταλλεύσεως")</f>
        <v>Ζημίες εκμεταλλεύσεως</v>
      </c>
      <c r="B53" s="8"/>
      <c r="C53" s="6"/>
      <c r="D53" s="8"/>
      <c r="E53" s="6">
        <f>+K54-E52</f>
        <v>-2998244.120000001</v>
      </c>
      <c r="F53" s="6"/>
      <c r="H53" s="8"/>
      <c r="J53" s="8"/>
    </row>
    <row r="54" spans="1:11" ht="13.5" thickBot="1">
      <c r="A54" s="6"/>
      <c r="B54" s="6"/>
      <c r="C54" s="6"/>
      <c r="D54" s="6"/>
      <c r="E54" s="68">
        <f>+E52+E53</f>
        <v>20371452.890000001</v>
      </c>
      <c r="F54" s="12"/>
      <c r="H54" s="6"/>
      <c r="J54" s="6"/>
      <c r="K54" s="68">
        <f>+K10+K16</f>
        <v>20371452.890000001</v>
      </c>
    </row>
    <row r="55" spans="1:11" ht="13.5" thickTop="1">
      <c r="E55" s="6"/>
      <c r="K55" s="14">
        <f>+K54-E54</f>
        <v>0</v>
      </c>
    </row>
    <row r="56" spans="1:11">
      <c r="E56" s="6"/>
      <c r="K56" s="14"/>
    </row>
    <row r="57" spans="1:11">
      <c r="A57" s="15" t="s">
        <v>178</v>
      </c>
      <c r="B57" s="15"/>
      <c r="C57" s="15"/>
      <c r="D57" s="15"/>
      <c r="E57" s="16"/>
      <c r="F57" s="15"/>
      <c r="G57" s="15"/>
      <c r="H57" s="15"/>
      <c r="I57" s="15"/>
      <c r="J57" s="15"/>
      <c r="K57" s="17"/>
    </row>
    <row r="58" spans="1:11">
      <c r="A58" s="15"/>
      <c r="B58" s="15"/>
      <c r="C58" s="15"/>
      <c r="D58" s="15"/>
      <c r="E58" s="16"/>
      <c r="F58" s="15"/>
      <c r="G58" s="15"/>
      <c r="H58" s="15"/>
      <c r="I58" s="15"/>
      <c r="J58" s="15"/>
      <c r="K58" s="17"/>
    </row>
    <row r="59" spans="1:11" s="19" customFormat="1">
      <c r="A59" s="18" t="s">
        <v>42</v>
      </c>
      <c r="D59" s="20" t="s">
        <v>43</v>
      </c>
      <c r="G59" s="21" t="s">
        <v>44</v>
      </c>
      <c r="H59" s="22"/>
      <c r="J59" s="21" t="s">
        <v>45</v>
      </c>
    </row>
    <row r="60" spans="1:11" s="19" customFormat="1">
      <c r="A60" s="23"/>
      <c r="D60" s="20" t="s">
        <v>46</v>
      </c>
      <c r="G60" s="21" t="s">
        <v>46</v>
      </c>
      <c r="J60" s="21"/>
    </row>
    <row r="61" spans="1:11" s="19" customFormat="1">
      <c r="A61" s="23"/>
      <c r="J61" s="24"/>
    </row>
    <row r="62" spans="1:11" s="19" customFormat="1">
      <c r="A62" s="23"/>
      <c r="J62" s="24"/>
    </row>
    <row r="63" spans="1:11" s="19" customFormat="1">
      <c r="A63" s="25" t="s">
        <v>175</v>
      </c>
      <c r="D63" s="25" t="s">
        <v>176</v>
      </c>
      <c r="G63" s="25" t="s">
        <v>47</v>
      </c>
      <c r="H63" s="25"/>
      <c r="J63" s="25" t="s">
        <v>48</v>
      </c>
    </row>
    <row r="64" spans="1:11" s="19" customFormat="1">
      <c r="A64" s="25" t="s">
        <v>179</v>
      </c>
      <c r="D64" s="25" t="s">
        <v>180</v>
      </c>
      <c r="G64" s="25" t="s">
        <v>49</v>
      </c>
      <c r="H64" s="25"/>
      <c r="J64" s="25" t="s">
        <v>50</v>
      </c>
    </row>
    <row r="65" spans="1:60" s="19" customFormat="1">
      <c r="A65" s="26"/>
      <c r="J65" s="25" t="s">
        <v>177</v>
      </c>
      <c r="O65" s="26"/>
    </row>
    <row r="66" spans="1:60" s="28" customFormat="1">
      <c r="A66" s="27"/>
      <c r="D66" s="27"/>
      <c r="E66" s="29"/>
      <c r="G66" s="27"/>
      <c r="H66" s="27"/>
      <c r="J66" s="30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</row>
    <row r="67" spans="1:60" s="28" customFormat="1">
      <c r="A67" s="32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</row>
    <row r="68" spans="1:60" s="28" customFormat="1"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</row>
  </sheetData>
  <sheetProtection formatCells="0"/>
  <printOptions horizontalCentered="1"/>
  <pageMargins left="0.39370078740157483" right="0.39370078740157483" top="0.55118110236220474" bottom="0.47244094488188981" header="0.15748031496062992" footer="0.1574803149606299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ΙΣΟΛ</vt:lpstr>
      <vt:lpstr>ΓΕ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ΑΠ</dc:creator>
  <cp:lastModifiedBy>user</cp:lastModifiedBy>
  <cp:lastPrinted>2019-10-22T10:31:47Z</cp:lastPrinted>
  <dcterms:created xsi:type="dcterms:W3CDTF">2018-11-27T18:19:21Z</dcterms:created>
  <dcterms:modified xsi:type="dcterms:W3CDTF">2019-12-03T11:28:30Z</dcterms:modified>
</cp:coreProperties>
</file>